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Krycí list_souhrn" sheetId="1" r:id="rId1"/>
    <sheet name="Karlovarska" sheetId="2" r:id="rId2"/>
    <sheet name="DM" sheetId="5" r:id="rId3"/>
    <sheet name="Skretova" sheetId="3" r:id="rId4"/>
    <sheet name="Krimice" sheetId="4" r:id="rId5"/>
  </sheets>
  <calcPr calcId="125725"/>
</workbook>
</file>

<file path=xl/calcChain.xml><?xml version="1.0" encoding="utf-8"?>
<calcChain xmlns="http://schemas.openxmlformats.org/spreadsheetml/2006/main">
  <c r="G50" i="5"/>
  <c r="I50" s="1"/>
  <c r="G49"/>
  <c r="I49" s="1"/>
  <c r="G48"/>
  <c r="I48" s="1"/>
  <c r="G47"/>
  <c r="G42"/>
  <c r="I42" s="1"/>
  <c r="G41"/>
  <c r="I41" s="1"/>
  <c r="G40"/>
  <c r="I40" s="1"/>
  <c r="G39"/>
  <c r="I39" s="1"/>
  <c r="G38"/>
  <c r="I38" s="1"/>
  <c r="I37"/>
  <c r="G37"/>
  <c r="G36"/>
  <c r="I36" s="1"/>
  <c r="G35"/>
  <c r="I35" s="1"/>
  <c r="G34"/>
  <c r="I34" s="1"/>
  <c r="G29"/>
  <c r="I29" s="1"/>
  <c r="G28"/>
  <c r="I28" s="1"/>
  <c r="G27"/>
  <c r="I27" s="1"/>
  <c r="G26"/>
  <c r="I26" s="1"/>
  <c r="G25"/>
  <c r="I25" s="1"/>
  <c r="G24"/>
  <c r="I24" s="1"/>
  <c r="G23"/>
  <c r="I23" s="1"/>
  <c r="I22"/>
  <c r="G22"/>
  <c r="G21"/>
  <c r="I21" s="1"/>
  <c r="G20"/>
  <c r="I20" s="1"/>
  <c r="G19"/>
  <c r="I19" s="1"/>
  <c r="G18"/>
  <c r="I18" s="1"/>
  <c r="I17"/>
  <c r="G17"/>
  <c r="G16"/>
  <c r="I16" s="1"/>
  <c r="G15"/>
  <c r="I15" s="1"/>
  <c r="G14"/>
  <c r="I14" s="1"/>
  <c r="I13"/>
  <c r="G13"/>
  <c r="G8"/>
  <c r="I8" s="1"/>
  <c r="I7"/>
  <c r="G7"/>
  <c r="G6"/>
  <c r="I6" s="1"/>
  <c r="I5"/>
  <c r="G5"/>
  <c r="G4"/>
  <c r="I4" s="1"/>
  <c r="G52" l="1"/>
  <c r="G10"/>
  <c r="I10"/>
  <c r="G31"/>
  <c r="I31"/>
  <c r="I44"/>
  <c r="G44"/>
  <c r="I47"/>
  <c r="I52" s="1"/>
  <c r="G49" i="2"/>
  <c r="I49" s="1"/>
  <c r="G48"/>
  <c r="I47"/>
  <c r="G47"/>
  <c r="G42"/>
  <c r="I42" s="1"/>
  <c r="G41"/>
  <c r="I41" s="1"/>
  <c r="G40"/>
  <c r="I40" s="1"/>
  <c r="G39"/>
  <c r="I39" s="1"/>
  <c r="G38"/>
  <c r="I38" s="1"/>
  <c r="G37"/>
  <c r="I37" s="1"/>
  <c r="G36"/>
  <c r="I36" s="1"/>
  <c r="G35"/>
  <c r="I34"/>
  <c r="G34"/>
  <c r="G29"/>
  <c r="I29" s="1"/>
  <c r="G28"/>
  <c r="I28" s="1"/>
  <c r="G27"/>
  <c r="I27" s="1"/>
  <c r="G26"/>
  <c r="I26" s="1"/>
  <c r="I25"/>
  <c r="G25"/>
  <c r="G24"/>
  <c r="I24" s="1"/>
  <c r="G23"/>
  <c r="I23" s="1"/>
  <c r="G22"/>
  <c r="I22" s="1"/>
  <c r="G21"/>
  <c r="I21" s="1"/>
  <c r="G20"/>
  <c r="I20" s="1"/>
  <c r="G19"/>
  <c r="I19" s="1"/>
  <c r="G18"/>
  <c r="I18" s="1"/>
  <c r="G17"/>
  <c r="I17" s="1"/>
  <c r="G16"/>
  <c r="I16" s="1"/>
  <c r="G15"/>
  <c r="I15" s="1"/>
  <c r="G14"/>
  <c r="G9"/>
  <c r="I9" s="1"/>
  <c r="G8"/>
  <c r="I8" s="1"/>
  <c r="G7"/>
  <c r="I7" s="1"/>
  <c r="G6"/>
  <c r="I6" s="1"/>
  <c r="G5"/>
  <c r="I5" s="1"/>
  <c r="G4"/>
  <c r="G59" i="4"/>
  <c r="I59" s="1"/>
  <c r="G58"/>
  <c r="I58" s="1"/>
  <c r="G57"/>
  <c r="I57" s="1"/>
  <c r="G56"/>
  <c r="G51"/>
  <c r="I51" s="1"/>
  <c r="I50"/>
  <c r="G50"/>
  <c r="G49"/>
  <c r="I49" s="1"/>
  <c r="G48"/>
  <c r="I48" s="1"/>
  <c r="G47"/>
  <c r="I47" s="1"/>
  <c r="G46"/>
  <c r="I46" s="1"/>
  <c r="G45"/>
  <c r="I45" s="1"/>
  <c r="I44"/>
  <c r="G44"/>
  <c r="G43"/>
  <c r="I43" s="1"/>
  <c r="G38"/>
  <c r="I38" s="1"/>
  <c r="G37"/>
  <c r="I37" s="1"/>
  <c r="G36"/>
  <c r="I36" s="1"/>
  <c r="G35"/>
  <c r="I35" s="1"/>
  <c r="G34"/>
  <c r="I34" s="1"/>
  <c r="G33"/>
  <c r="I33" s="1"/>
  <c r="G32"/>
  <c r="I32" s="1"/>
  <c r="G31"/>
  <c r="I31" s="1"/>
  <c r="G30"/>
  <c r="I30" s="1"/>
  <c r="I29"/>
  <c r="G29"/>
  <c r="G28"/>
  <c r="I28" s="1"/>
  <c r="G27"/>
  <c r="I27" s="1"/>
  <c r="G26"/>
  <c r="I26" s="1"/>
  <c r="I25"/>
  <c r="G25"/>
  <c r="G24"/>
  <c r="I24" s="1"/>
  <c r="G23"/>
  <c r="I23" s="1"/>
  <c r="G22"/>
  <c r="I22" s="1"/>
  <c r="G21"/>
  <c r="I21" s="1"/>
  <c r="G20"/>
  <c r="I20" s="1"/>
  <c r="I19"/>
  <c r="G19"/>
  <c r="G18"/>
  <c r="I18" s="1"/>
  <c r="G17"/>
  <c r="G12"/>
  <c r="I12" s="1"/>
  <c r="G11"/>
  <c r="I11" s="1"/>
  <c r="I10"/>
  <c r="G10"/>
  <c r="G9"/>
  <c r="I9" s="1"/>
  <c r="I8"/>
  <c r="G8"/>
  <c r="G7"/>
  <c r="I7" s="1"/>
  <c r="I6"/>
  <c r="G6"/>
  <c r="G5"/>
  <c r="I4"/>
  <c r="G4"/>
  <c r="G61" l="1"/>
  <c r="G40"/>
  <c r="I17"/>
  <c r="G14"/>
  <c r="G54" i="5"/>
  <c r="C22" i="1" s="1"/>
  <c r="G11" i="2"/>
  <c r="I4"/>
  <c r="I11" s="1"/>
  <c r="G31"/>
  <c r="G51"/>
  <c r="G44"/>
  <c r="I54" i="5"/>
  <c r="I14" i="2"/>
  <c r="I31" s="1"/>
  <c r="I35"/>
  <c r="I44" s="1"/>
  <c r="I48"/>
  <c r="I51" s="1"/>
  <c r="I40" i="4"/>
  <c r="I53"/>
  <c r="G53"/>
  <c r="I5"/>
  <c r="I14" s="1"/>
  <c r="I56"/>
  <c r="I61" s="1"/>
  <c r="G63" l="1"/>
  <c r="C24" i="1" s="1"/>
  <c r="G53" i="2"/>
  <c r="C21" i="1" s="1"/>
  <c r="I53" i="2"/>
  <c r="I63" i="4"/>
  <c r="I37" i="3"/>
  <c r="G37"/>
  <c r="G36"/>
  <c r="G31"/>
  <c r="I31" s="1"/>
  <c r="I30"/>
  <c r="G30"/>
  <c r="G29"/>
  <c r="I29" s="1"/>
  <c r="G28"/>
  <c r="I28" s="1"/>
  <c r="G27"/>
  <c r="I27" s="1"/>
  <c r="G26"/>
  <c r="I26" s="1"/>
  <c r="G25"/>
  <c r="I25" s="1"/>
  <c r="G20"/>
  <c r="I20" s="1"/>
  <c r="G19"/>
  <c r="I19" s="1"/>
  <c r="G18"/>
  <c r="I18" s="1"/>
  <c r="G17"/>
  <c r="I17" s="1"/>
  <c r="G16"/>
  <c r="I16" s="1"/>
  <c r="G15"/>
  <c r="I15" s="1"/>
  <c r="G14"/>
  <c r="I14" s="1"/>
  <c r="G13"/>
  <c r="I13" s="1"/>
  <c r="G12"/>
  <c r="I12" s="1"/>
  <c r="G7"/>
  <c r="I7" s="1"/>
  <c r="G6"/>
  <c r="I6" s="1"/>
  <c r="G5"/>
  <c r="I5" s="1"/>
  <c r="I4"/>
  <c r="G4"/>
  <c r="G39" l="1"/>
  <c r="G9"/>
  <c r="I33"/>
  <c r="I22"/>
  <c r="I9"/>
  <c r="G22"/>
  <c r="G33"/>
  <c r="I36"/>
  <c r="I39" s="1"/>
  <c r="G41" l="1"/>
  <c r="C23" i="1" s="1"/>
  <c r="C26" s="1"/>
  <c r="C28" s="1"/>
  <c r="C27" s="1"/>
  <c r="I41" i="3"/>
</calcChain>
</file>

<file path=xl/sharedStrings.xml><?xml version="1.0" encoding="utf-8"?>
<sst xmlns="http://schemas.openxmlformats.org/spreadsheetml/2006/main" count="364" uniqueCount="132">
  <si>
    <t>m.j</t>
  </si>
  <si>
    <t>nakup</t>
  </si>
  <si>
    <t>rabat</t>
  </si>
  <si>
    <t>Kč/ks (m)</t>
  </si>
  <si>
    <t>ks/m</t>
  </si>
  <si>
    <t>Kč bez DPH</t>
  </si>
  <si>
    <t>Daň</t>
  </si>
  <si>
    <t>Kč s DPH</t>
  </si>
  <si>
    <t>A.  Aktivní prvky a WIFI</t>
  </si>
  <si>
    <t>POE Switch F - dle minimálních parametrů</t>
  </si>
  <si>
    <t>ks</t>
  </si>
  <si>
    <t>Router - dle minimálních parametrů</t>
  </si>
  <si>
    <t>Kompatibilní Access Point - 802.11 a/b/g/n/ac</t>
  </si>
  <si>
    <t>Kompatibilní HW WIFI kontrolér - k řízení 5 AP</t>
  </si>
  <si>
    <t>Součet A</t>
  </si>
  <si>
    <t>B. UTP rozvody</t>
  </si>
  <si>
    <t xml:space="preserve">Kabel UTP kat.6  4-pár, modrý </t>
  </si>
  <si>
    <t>19" rozvaděč jednodílný 9U, 400mm</t>
  </si>
  <si>
    <t xml:space="preserve">UTP keystone kat.6 </t>
  </si>
  <si>
    <t>Modulární patch panel 1U 24-port NETKEY kovový</t>
  </si>
  <si>
    <t>19" polička perforovaná 1U, 250mm</t>
  </si>
  <si>
    <t>19" vyvazovací panel (5x tvrdé plast. oko 3x6cm)</t>
  </si>
  <si>
    <t>19" napájecí lišta 5x220V 1U s přep.ochranou, 3m</t>
  </si>
  <si>
    <t>Patch kabel UTP kat.6 modrý - rozvaděč 1m</t>
  </si>
  <si>
    <t>Pomocný instalační materiál - lišty, hmoždinky ……</t>
  </si>
  <si>
    <t>sada</t>
  </si>
  <si>
    <t>Součet B</t>
  </si>
  <si>
    <t>C.  Montáž a instalace</t>
  </si>
  <si>
    <t>Instalace UTP kabelu</t>
  </si>
  <si>
    <t>m</t>
  </si>
  <si>
    <t>Instalace a osazení rozvaděče a WIFI</t>
  </si>
  <si>
    <t>Vrtání, průrazy</t>
  </si>
  <si>
    <t>Instalace lišt</t>
  </si>
  <si>
    <t>Instalace keystone UTP</t>
  </si>
  <si>
    <t>Instalace a konfigurace Routeru, ZD a AP</t>
  </si>
  <si>
    <t>Komplexní měření dvoucestné, protokol</t>
  </si>
  <si>
    <t>Součet C</t>
  </si>
  <si>
    <t>D. Ostatní náklady</t>
  </si>
  <si>
    <t>Support pro HW WIFI kontrolér na 5 let</t>
  </si>
  <si>
    <t>Doprava a ostatní náklady (odhadem)</t>
  </si>
  <si>
    <t xml:space="preserve">cca </t>
  </si>
  <si>
    <t>Součet D</t>
  </si>
  <si>
    <t>Součet CELKEM</t>
  </si>
  <si>
    <t>Rozpočet na rozšíření WIFI sítě -  SPŠD Plzeň, Křimice 260</t>
  </si>
  <si>
    <t xml:space="preserve">Swich A - dle minimálních parametrů  </t>
  </si>
  <si>
    <t>Swich C - dle minimálních parametrů</t>
  </si>
  <si>
    <t xml:space="preserve">Switch E - dle minimálních parametrů </t>
  </si>
  <si>
    <t>Swich D - dle minimálních parametrů</t>
  </si>
  <si>
    <t>Swich F - dle minimálních parametrů</t>
  </si>
  <si>
    <t xml:space="preserve">Kompatibilní HW kontrolér </t>
  </si>
  <si>
    <t>Kompatibilní access point - 802.11 a/b/g/n/ac</t>
  </si>
  <si>
    <t>POE injektor 802.3at - dle minimálních parametrů</t>
  </si>
  <si>
    <t>Kompatibilní Transceiver - dle minimálních parametrů</t>
  </si>
  <si>
    <t>B.  Optické a UTP rozvody</t>
  </si>
  <si>
    <t>UTP kabel kat.6  4-pár, modrý (15 let záruka)</t>
  </si>
  <si>
    <t>Opt. kabel gelový, 50/125, 8 vl., LSOH, CLT, hlodavci</t>
  </si>
  <si>
    <t>Stojanový rozvaděč 19" - 42U, 600x1000 mm, síto</t>
  </si>
  <si>
    <t>Nástěnný rozvaděč 19" - 15U, 400 mm, sklo</t>
  </si>
  <si>
    <t>Nástěnný rozvaděč 19" - 9U, 400 mm, sklo</t>
  </si>
  <si>
    <t xml:space="preserve">Modulární zásuvka na omítku pro keystone 2-port </t>
  </si>
  <si>
    <t>Optický pigtail 50/125 ST, MM, OM3, 1m</t>
  </si>
  <si>
    <t>UTP keystone kat.6 (20 let záruka)</t>
  </si>
  <si>
    <t xml:space="preserve">Modulární patch panel 24-port (20 let záruka) </t>
  </si>
  <si>
    <t>Optická spojka ST multi mode simplex</t>
  </si>
  <si>
    <t>Optická vana 24x ST simplex, včetně kazety</t>
  </si>
  <si>
    <t>Optický patccord 50/125 LC, ST, MM, OM3, duplex</t>
  </si>
  <si>
    <t>19" vyvazovací panel 1U (5x tvrdé plast. oko 3x6cm)</t>
  </si>
  <si>
    <t>19" napájecí lišta 5x230V 1U s přep. ochranou, 3m</t>
  </si>
  <si>
    <t>19" ventilační jednotka, 4x230V, 140W, termostat</t>
  </si>
  <si>
    <t>19" police s perforací 1U, 850mm, nosnost 80kg</t>
  </si>
  <si>
    <t>19" police s perforací 1U, 150mm, nosnost 15kg</t>
  </si>
  <si>
    <t>Drátěný žlab 50x50</t>
  </si>
  <si>
    <t>Drátěný program - nosníky, držáky a spojky</t>
  </si>
  <si>
    <t>Lišty 20x20, 40x20, 40x40, 60x40, 100x40 - průměr</t>
  </si>
  <si>
    <t>Patch kabel UTP kat.6 - rozvaděč 0,5m, 1m</t>
  </si>
  <si>
    <t>Instalační materiál - hmoždinky, ochrana sváru …….</t>
  </si>
  <si>
    <t>Instalace optického kabelu</t>
  </si>
  <si>
    <t>Instalace rozvaděčů</t>
  </si>
  <si>
    <t>Instalace lišt a žlabů</t>
  </si>
  <si>
    <t>Svařování optických vláken</t>
  </si>
  <si>
    <t>Instalace Netkey UTP</t>
  </si>
  <si>
    <t>Instalace a konfigurace WIFI, management switchů, řízení a zabezpečení sítě</t>
  </si>
  <si>
    <t>hod</t>
  </si>
  <si>
    <t>Upgrade licence pro kontrolér o 1 AP</t>
  </si>
  <si>
    <t>Support pro kontrolér - upgrade licence na 5 let</t>
  </si>
  <si>
    <t>Switch A - dle minimálních parametrů</t>
  </si>
  <si>
    <t>Switch B - dle minimálních parametrů</t>
  </si>
  <si>
    <t>Switch E - dle minimálních parametrů</t>
  </si>
  <si>
    <t>Transceiver kompatililní s nabídnutým switchem</t>
  </si>
  <si>
    <t>POE injektor, 802.3at, 30W, gigabit</t>
  </si>
  <si>
    <t>Kabel kat.6  4-pár, modrý (15 let záruka)</t>
  </si>
  <si>
    <t>19" rozvaděč jednodílný 9U, 600mm, sklo</t>
  </si>
  <si>
    <t>UTP keystone kat.6  (20 let záruka)</t>
  </si>
  <si>
    <t>Modulární patch panel 24-port  (20 let záruka)</t>
  </si>
  <si>
    <t>19" napájecí lišta 5(8)x230V 1U s přep.ochranou, 3m</t>
  </si>
  <si>
    <t>Patch kabel UTP kat.6 modrý - rozvaděč 0,5m</t>
  </si>
  <si>
    <t>Pomocný instalační materiál - lišty, hmoždinky ………</t>
  </si>
  <si>
    <t>odhad</t>
  </si>
  <si>
    <t>Instalace a osazení rozvaděčů a WIFI</t>
  </si>
  <si>
    <t>Instalace a konfigurace ZD a AP ZF</t>
  </si>
  <si>
    <t>WatchDog support pro kontroler řady ZD1125, 3 roky</t>
  </si>
  <si>
    <t>Upgrade licence pro ZD řady 1112 na 1125</t>
  </si>
  <si>
    <t xml:space="preserve">Switch A - dle minimálních parametrů </t>
  </si>
  <si>
    <t>Kompatibilní WIFI HW kontrolér</t>
  </si>
  <si>
    <t>Transceiver - kompatililní s nabídnutými přepínači</t>
  </si>
  <si>
    <t>Lišty 20x20, 40x20, 40x40 - průměr</t>
  </si>
  <si>
    <t>Instalace Keystone UTP</t>
  </si>
  <si>
    <r>
      <t xml:space="preserve">Centrální zadavatel: </t>
    </r>
    <r>
      <rPr>
        <b/>
        <sz val="11"/>
        <color theme="1"/>
        <rFont val="Calibri"/>
        <family val="2"/>
        <charset val="238"/>
        <scheme val="minor"/>
      </rPr>
      <t>Centrální nákup, příspěvková organizace</t>
    </r>
  </si>
  <si>
    <t>KRYCÍ LIST NABÍDKY</t>
  </si>
  <si>
    <t>Údaje určené ke čtení při otevírání obálek s nabídkami</t>
  </si>
  <si>
    <t>Název uchazeče (obchodní firma nebo název)</t>
  </si>
  <si>
    <t>Adresa uchazeče (celá adresa včetně PSČ)</t>
  </si>
  <si>
    <t>Právní forma</t>
  </si>
  <si>
    <t>IČ</t>
  </si>
  <si>
    <t>DIČ</t>
  </si>
  <si>
    <t>Osoba oprávněná jednat za uchazeče</t>
  </si>
  <si>
    <t>Kontaktní osoba uchazeče</t>
  </si>
  <si>
    <t>Kontakt na kontaktní osobu (email a tel.)</t>
  </si>
  <si>
    <t>Ceny v tabulce budou automaticky doplněny dle souhrnné ceny v jednolivých listech</t>
  </si>
  <si>
    <t>Nevyplňujte!</t>
  </si>
  <si>
    <t>Nabídková cena celkem (Kč bez DPH)</t>
  </si>
  <si>
    <t>DPH (21%)</t>
  </si>
  <si>
    <t>Nabídková cena celkem (Kč včetně DPH)</t>
  </si>
  <si>
    <t xml:space="preserve">Cena celkem v Kč bez DPH </t>
  </si>
  <si>
    <t>Rozpočet Karlovarská</t>
  </si>
  <si>
    <t>Rozpočet DM1 a DM2</t>
  </si>
  <si>
    <t>Rozpočet Skrétova</t>
  </si>
  <si>
    <t>Rozpočet Křimice</t>
  </si>
  <si>
    <t>Rozpočet SPŠD Plzeň, Karlovarská 99</t>
  </si>
  <si>
    <t>Rozpočet SPŠD Plzeň, domov mládeže DM1 a DM2</t>
  </si>
  <si>
    <t>Rozpočet SPŠD Plzeň, Skrétova 29</t>
  </si>
  <si>
    <r>
      <t xml:space="preserve">Veřejná zakázka:  </t>
    </r>
    <r>
      <rPr>
        <b/>
        <sz val="11"/>
        <color theme="1"/>
        <rFont val="Calibri"/>
        <family val="2"/>
        <charset val="238"/>
        <scheme val="minor"/>
      </rPr>
      <t>„Rekonstrukce a rozšíření počítačové sítě včetně WiFi přístupových bodů “</t>
    </r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</si>
</sst>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_K_č"/>
    <numFmt numFmtId="165" formatCode="_-* #,##0\ _K_č_-;\-* #,##0\ _K_č_-;_-* &quot;-&quot;??\ _K_č_-;_-@_-"/>
    <numFmt numFmtId="166" formatCode="#,##0.00\ &quot;Kč&quot;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sz val="14"/>
      <color rgb="FF222222"/>
      <name val="Arial"/>
      <family val="2"/>
      <charset val="238"/>
    </font>
    <font>
      <b/>
      <sz val="12"/>
      <name val="Times New Roman CE"/>
      <charset val="238"/>
    </font>
    <font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color rgb="FF22222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1" applyNumberFormat="1" applyFont="1" applyBorder="1" applyAlignment="1">
      <alignment horizontal="center"/>
    </xf>
    <xf numFmtId="0" fontId="5" fillId="2" borderId="1" xfId="0" applyFont="1" applyFill="1" applyBorder="1"/>
    <xf numFmtId="0" fontId="4" fillId="2" borderId="1" xfId="0" applyFont="1" applyFill="1" applyBorder="1" applyAlignment="1">
      <alignment horizontal="center"/>
    </xf>
    <xf numFmtId="165" fontId="4" fillId="2" borderId="1" xfId="1" applyNumberFormat="1" applyFont="1" applyFill="1" applyBorder="1"/>
    <xf numFmtId="0" fontId="5" fillId="0" borderId="1" xfId="0" applyFont="1" applyBorder="1"/>
    <xf numFmtId="0" fontId="9" fillId="0" borderId="1" xfId="0" applyFont="1" applyBorder="1"/>
    <xf numFmtId="165" fontId="5" fillId="0" borderId="1" xfId="1" applyNumberFormat="1" applyFont="1" applyBorder="1"/>
    <xf numFmtId="0" fontId="4" fillId="0" borderId="1" xfId="0" applyFont="1" applyBorder="1" applyAlignment="1">
      <alignment horizontal="center"/>
    </xf>
    <xf numFmtId="165" fontId="10" fillId="0" borderId="1" xfId="1" applyNumberFormat="1" applyFont="1" applyBorder="1"/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horizontal="right"/>
    </xf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64" fontId="7" fillId="0" borderId="1" xfId="1" applyNumberFormat="1" applyFont="1" applyBorder="1" applyAlignment="1">
      <alignment horizontal="right"/>
    </xf>
    <xf numFmtId="165" fontId="7" fillId="0" borderId="1" xfId="1" applyNumberFormat="1" applyFont="1" applyBorder="1"/>
    <xf numFmtId="0" fontId="8" fillId="0" borderId="1" xfId="0" applyFont="1" applyBorder="1" applyAlignment="1">
      <alignment horizontal="center"/>
    </xf>
    <xf numFmtId="165" fontId="4" fillId="0" borderId="1" xfId="1" applyNumberFormat="1" applyFont="1" applyBorder="1"/>
    <xf numFmtId="164" fontId="4" fillId="0" borderId="1" xfId="1" applyNumberFormat="1" applyFont="1" applyBorder="1" applyAlignment="1">
      <alignment horizontal="right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164" fontId="11" fillId="0" borderId="1" xfId="1" applyNumberFormat="1" applyFont="1" applyBorder="1" applyAlignment="1">
      <alignment horizontal="right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164" fontId="13" fillId="0" borderId="1" xfId="0" applyNumberFormat="1" applyFont="1" applyBorder="1" applyAlignment="1">
      <alignment horizontal="right"/>
    </xf>
    <xf numFmtId="165" fontId="13" fillId="0" borderId="1" xfId="1" applyNumberFormat="1" applyFont="1" applyBorder="1" applyAlignment="1">
      <alignment horizontal="center"/>
    </xf>
    <xf numFmtId="0" fontId="13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164" fontId="11" fillId="2" borderId="1" xfId="0" applyNumberFormat="1" applyFont="1" applyFill="1" applyBorder="1" applyAlignment="1">
      <alignment horizontal="right"/>
    </xf>
    <xf numFmtId="165" fontId="11" fillId="2" borderId="1" xfId="1" applyNumberFormat="1" applyFont="1" applyFill="1" applyBorder="1"/>
    <xf numFmtId="0" fontId="13" fillId="0" borderId="1" xfId="0" applyFont="1" applyBorder="1"/>
    <xf numFmtId="0" fontId="14" fillId="0" borderId="1" xfId="0" applyFont="1" applyBorder="1"/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166" fontId="0" fillId="0" borderId="1" xfId="0" applyNumberFormat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166" fontId="0" fillId="0" borderId="1" xfId="0" applyNumberForma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44" fontId="7" fillId="0" borderId="1" xfId="2" applyFont="1" applyBorder="1"/>
    <xf numFmtId="44" fontId="5" fillId="0" borderId="1" xfId="2" applyFont="1" applyBorder="1" applyAlignment="1">
      <alignment horizontal="center"/>
    </xf>
    <xf numFmtId="44" fontId="4" fillId="0" borderId="1" xfId="2" applyFont="1" applyBorder="1"/>
    <xf numFmtId="44" fontId="5" fillId="0" borderId="1" xfId="2" applyFont="1" applyBorder="1"/>
    <xf numFmtId="44" fontId="7" fillId="0" borderId="1" xfId="2" applyFont="1" applyBorder="1" applyAlignment="1">
      <alignment horizontal="center"/>
    </xf>
    <xf numFmtId="44" fontId="4" fillId="2" borderId="1" xfId="2" applyFont="1" applyFill="1" applyBorder="1"/>
    <xf numFmtId="44" fontId="7" fillId="0" borderId="1" xfId="2" applyFont="1" applyBorder="1" applyAlignment="1">
      <alignment vertical="center"/>
    </xf>
    <xf numFmtId="44" fontId="7" fillId="0" borderId="1" xfId="2" applyFont="1" applyBorder="1" applyAlignment="1">
      <alignment horizontal="right"/>
    </xf>
    <xf numFmtId="44" fontId="5" fillId="0" borderId="1" xfId="2" applyFont="1" applyBorder="1" applyAlignment="1">
      <alignment horizontal="right"/>
    </xf>
    <xf numFmtId="44" fontId="4" fillId="0" borderId="1" xfId="2" applyFont="1" applyBorder="1" applyAlignment="1">
      <alignment horizontal="right"/>
    </xf>
    <xf numFmtId="44" fontId="4" fillId="2" borderId="1" xfId="2" applyFont="1" applyFill="1" applyBorder="1" applyAlignment="1">
      <alignment horizontal="right"/>
    </xf>
    <xf numFmtId="44" fontId="11" fillId="0" borderId="1" xfId="2" applyFont="1" applyBorder="1" applyAlignment="1">
      <alignment horizontal="right"/>
    </xf>
    <xf numFmtId="44" fontId="13" fillId="0" borderId="1" xfId="2" applyFont="1" applyBorder="1" applyAlignment="1">
      <alignment horizontal="right"/>
    </xf>
    <xf numFmtId="44" fontId="11" fillId="2" borderId="1" xfId="2" applyFont="1" applyFill="1" applyBorder="1" applyAlignment="1">
      <alignment horizontal="right"/>
    </xf>
    <xf numFmtId="44" fontId="11" fillId="0" borderId="1" xfId="2" applyFont="1" applyBorder="1"/>
    <xf numFmtId="44" fontId="13" fillId="0" borderId="1" xfId="2" applyFont="1" applyBorder="1"/>
    <xf numFmtId="44" fontId="11" fillId="2" borderId="1" xfId="2" applyFont="1" applyFill="1" applyBorder="1"/>
    <xf numFmtId="44" fontId="13" fillId="0" borderId="1" xfId="2" applyFont="1" applyBorder="1" applyAlignment="1">
      <alignment shrinkToFit="1"/>
    </xf>
    <xf numFmtId="44" fontId="10" fillId="0" borderId="1" xfId="2" applyFont="1" applyBorder="1"/>
    <xf numFmtId="44" fontId="5" fillId="0" borderId="1" xfId="2" applyFont="1" applyBorder="1" applyAlignment="1">
      <alignment shrinkToFit="1"/>
    </xf>
    <xf numFmtId="44" fontId="8" fillId="0" borderId="1" xfId="2" applyFont="1" applyBorder="1" applyAlignment="1">
      <alignment horizontal="center"/>
    </xf>
    <xf numFmtId="0" fontId="18" fillId="5" borderId="1" xfId="0" applyFont="1" applyFill="1" applyBorder="1" applyAlignment="1">
      <alignment horizontal="center" vertical="center"/>
    </xf>
    <xf numFmtId="0" fontId="12" fillId="6" borderId="1" xfId="0" applyFont="1" applyFill="1" applyBorder="1"/>
    <xf numFmtId="0" fontId="4" fillId="6" borderId="1" xfId="0" applyFont="1" applyFill="1" applyBorder="1" applyAlignment="1">
      <alignment horizontal="center"/>
    </xf>
    <xf numFmtId="0" fontId="4" fillId="6" borderId="1" xfId="0" applyFont="1" applyFill="1" applyBorder="1"/>
    <xf numFmtId="164" fontId="4" fillId="6" borderId="1" xfId="0" applyNumberFormat="1" applyFont="1" applyFill="1" applyBorder="1" applyAlignment="1"/>
    <xf numFmtId="0" fontId="4" fillId="6" borderId="1" xfId="0" applyFont="1" applyFill="1" applyBorder="1" applyAlignment="1">
      <alignment horizontal="right"/>
    </xf>
    <xf numFmtId="165" fontId="4" fillId="6" borderId="1" xfId="1" applyNumberFormat="1" applyFont="1" applyFill="1" applyBorder="1"/>
    <xf numFmtId="165" fontId="4" fillId="6" borderId="1" xfId="1" applyNumberFormat="1" applyFont="1" applyFill="1" applyBorder="1" applyAlignment="1">
      <alignment wrapText="1"/>
    </xf>
    <xf numFmtId="0" fontId="12" fillId="6" borderId="1" xfId="0" applyFont="1" applyFill="1" applyBorder="1" applyAlignment="1">
      <alignment horizontal="center"/>
    </xf>
    <xf numFmtId="164" fontId="12" fillId="6" borderId="1" xfId="1" applyNumberFormat="1" applyFont="1" applyFill="1" applyBorder="1" applyAlignment="1">
      <alignment horizontal="right"/>
    </xf>
    <xf numFmtId="44" fontId="5" fillId="6" borderId="1" xfId="2" applyFont="1" applyFill="1" applyBorder="1" applyAlignment="1">
      <alignment horizontal="left"/>
    </xf>
    <xf numFmtId="44" fontId="5" fillId="6" borderId="1" xfId="2" applyFont="1" applyFill="1" applyBorder="1" applyAlignment="1">
      <alignment horizontal="right"/>
    </xf>
    <xf numFmtId="44" fontId="5" fillId="6" borderId="1" xfId="2" applyFont="1" applyFill="1" applyBorder="1" applyAlignment="1">
      <alignment horizontal="left" shrinkToFit="1"/>
    </xf>
    <xf numFmtId="44" fontId="7" fillId="7" borderId="1" xfId="2" applyFont="1" applyFill="1" applyBorder="1" applyAlignment="1">
      <alignment horizontal="right"/>
    </xf>
    <xf numFmtId="44" fontId="11" fillId="7" borderId="1" xfId="2" applyFont="1" applyFill="1" applyBorder="1" applyAlignment="1">
      <alignment horizontal="right"/>
    </xf>
    <xf numFmtId="0" fontId="0" fillId="7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</cellXfs>
  <cellStyles count="3">
    <cellStyle name="čárky" xfId="1" builtinId="3"/>
    <cellStyle name="měny" xfId="2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28"/>
  <sheetViews>
    <sheetView tabSelected="1" workbookViewId="0">
      <selection activeCell="B11" sqref="B11"/>
    </sheetView>
  </sheetViews>
  <sheetFormatPr defaultRowHeight="15"/>
  <cols>
    <col min="2" max="2" width="42.28515625" customWidth="1"/>
    <col min="3" max="3" width="41.28515625" customWidth="1"/>
  </cols>
  <sheetData>
    <row r="1" spans="2:3" ht="15.75">
      <c r="B1" s="40" t="s">
        <v>131</v>
      </c>
      <c r="C1" s="41"/>
    </row>
    <row r="2" spans="2:3">
      <c r="B2" s="40" t="s">
        <v>107</v>
      </c>
      <c r="C2" s="42"/>
    </row>
    <row r="3" spans="2:3">
      <c r="B3" s="40"/>
      <c r="C3" s="40"/>
    </row>
    <row r="4" spans="2:3" ht="18.75">
      <c r="B4" s="76" t="s">
        <v>108</v>
      </c>
      <c r="C4" s="76"/>
    </row>
    <row r="5" spans="2:3" ht="18.75">
      <c r="B5" s="43"/>
      <c r="C5" s="43"/>
    </row>
    <row r="6" spans="2:3">
      <c r="B6" s="52" t="s">
        <v>109</v>
      </c>
      <c r="C6" s="53"/>
    </row>
    <row r="7" spans="2:3">
      <c r="B7" s="54" t="s">
        <v>110</v>
      </c>
      <c r="C7" s="91"/>
    </row>
    <row r="8" spans="2:3">
      <c r="B8" s="54"/>
      <c r="C8" s="91"/>
    </row>
    <row r="9" spans="2:3">
      <c r="B9" s="54" t="s">
        <v>111</v>
      </c>
      <c r="C9" s="91"/>
    </row>
    <row r="10" spans="2:3">
      <c r="B10" s="54"/>
      <c r="C10" s="91"/>
    </row>
    <row r="11" spans="2:3">
      <c r="B11" s="47" t="s">
        <v>112</v>
      </c>
      <c r="C11" s="92"/>
    </row>
    <row r="12" spans="2:3">
      <c r="B12" s="47" t="s">
        <v>113</v>
      </c>
      <c r="C12" s="92"/>
    </row>
    <row r="13" spans="2:3">
      <c r="B13" s="47" t="s">
        <v>114</v>
      </c>
      <c r="C13" s="92"/>
    </row>
    <row r="14" spans="2:3">
      <c r="B14" s="47" t="s">
        <v>115</v>
      </c>
      <c r="C14" s="92"/>
    </row>
    <row r="15" spans="2:3">
      <c r="B15" s="47" t="s">
        <v>116</v>
      </c>
      <c r="C15" s="92"/>
    </row>
    <row r="16" spans="2:3">
      <c r="B16" s="47" t="s">
        <v>117</v>
      </c>
      <c r="C16" s="92"/>
    </row>
    <row r="17" spans="2:3">
      <c r="B17" s="40"/>
      <c r="C17" s="40"/>
    </row>
    <row r="18" spans="2:3">
      <c r="B18" s="44" t="s">
        <v>118</v>
      </c>
      <c r="C18" s="40"/>
    </row>
    <row r="19" spans="2:3">
      <c r="B19" s="44" t="s">
        <v>119</v>
      </c>
      <c r="C19" s="40"/>
    </row>
    <row r="20" spans="2:3">
      <c r="B20" s="45"/>
      <c r="C20" s="46" t="s">
        <v>123</v>
      </c>
    </row>
    <row r="21" spans="2:3">
      <c r="B21" s="47" t="s">
        <v>124</v>
      </c>
      <c r="C21" s="48">
        <f>(Karlovarska!G53)</f>
        <v>0</v>
      </c>
    </row>
    <row r="22" spans="2:3">
      <c r="B22" s="47" t="s">
        <v>125</v>
      </c>
      <c r="C22" s="48">
        <f>(DM!G54)</f>
        <v>0</v>
      </c>
    </row>
    <row r="23" spans="2:3">
      <c r="B23" s="47" t="s">
        <v>126</v>
      </c>
      <c r="C23" s="48">
        <f>(Skretova!G41)</f>
        <v>0</v>
      </c>
    </row>
    <row r="24" spans="2:3">
      <c r="B24" s="47" t="s">
        <v>127</v>
      </c>
      <c r="C24" s="48">
        <f>(Krimice!G63)</f>
        <v>0</v>
      </c>
    </row>
    <row r="25" spans="2:3">
      <c r="B25" s="40"/>
      <c r="C25" s="40"/>
    </row>
    <row r="26" spans="2:3">
      <c r="B26" s="49" t="s">
        <v>120</v>
      </c>
      <c r="C26" s="50">
        <f>SUM(C21:C24)</f>
        <v>0</v>
      </c>
    </row>
    <row r="27" spans="2:3">
      <c r="B27" s="47" t="s">
        <v>121</v>
      </c>
      <c r="C27" s="51">
        <f>C28-C26</f>
        <v>0</v>
      </c>
    </row>
    <row r="28" spans="2:3">
      <c r="B28" s="47" t="s">
        <v>122</v>
      </c>
      <c r="C28" s="51">
        <f>C26*1.21</f>
        <v>0</v>
      </c>
    </row>
  </sheetData>
  <protectedRanges>
    <protectedRange sqref="C7:C16" name="Oblast1_2"/>
  </protectedRanges>
  <mergeCells count="5">
    <mergeCell ref="B7:B8"/>
    <mergeCell ref="B9:B10"/>
    <mergeCell ref="B4:C4"/>
    <mergeCell ref="C7:C8"/>
    <mergeCell ref="C9:C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3"/>
  <sheetViews>
    <sheetView workbookViewId="0">
      <selection activeCell="E30" sqref="E30"/>
    </sheetView>
  </sheetViews>
  <sheetFormatPr defaultRowHeight="15"/>
  <cols>
    <col min="1" max="1" width="37.5703125" customWidth="1"/>
    <col min="2" max="2" width="5.42578125" customWidth="1"/>
    <col min="3" max="4" width="0" hidden="1" customWidth="1"/>
    <col min="5" max="5" width="14.42578125" customWidth="1"/>
    <col min="6" max="6" width="7.140625" customWidth="1"/>
    <col min="7" max="7" width="17.85546875" customWidth="1"/>
    <col min="8" max="8" width="5.140625" customWidth="1"/>
    <col min="9" max="9" width="17.85546875" customWidth="1"/>
  </cols>
  <sheetData>
    <row r="1" spans="1:9" ht="18.75">
      <c r="A1" s="77" t="s">
        <v>128</v>
      </c>
      <c r="B1" s="78"/>
      <c r="C1" s="79"/>
      <c r="D1" s="79"/>
      <c r="E1" s="80"/>
      <c r="F1" s="81"/>
      <c r="G1" s="82"/>
      <c r="H1" s="78"/>
      <c r="I1" s="83"/>
    </row>
    <row r="2" spans="1:9" ht="15.75">
      <c r="A2" s="1"/>
      <c r="B2" s="2" t="s">
        <v>0</v>
      </c>
      <c r="C2" s="2" t="s">
        <v>1</v>
      </c>
      <c r="D2" s="2" t="s">
        <v>2</v>
      </c>
      <c r="E2" s="3" t="s">
        <v>3</v>
      </c>
      <c r="F2" s="2" t="s">
        <v>4</v>
      </c>
      <c r="G2" s="4" t="s">
        <v>5</v>
      </c>
      <c r="H2" s="2" t="s">
        <v>6</v>
      </c>
      <c r="I2" s="4" t="s">
        <v>7</v>
      </c>
    </row>
    <row r="3" spans="1:9" ht="15.75">
      <c r="A3" s="5" t="s">
        <v>8</v>
      </c>
      <c r="B3" s="6"/>
      <c r="C3" s="13"/>
      <c r="D3" s="13"/>
      <c r="E3" s="14"/>
      <c r="F3" s="6"/>
      <c r="G3" s="7"/>
      <c r="H3" s="6"/>
      <c r="I3" s="7"/>
    </row>
    <row r="4" spans="1:9">
      <c r="A4" s="15" t="s">
        <v>85</v>
      </c>
      <c r="B4" s="16" t="s">
        <v>10</v>
      </c>
      <c r="C4" s="17"/>
      <c r="D4" s="17"/>
      <c r="E4" s="89">
        <v>0</v>
      </c>
      <c r="F4" s="28">
        <v>1</v>
      </c>
      <c r="G4" s="55">
        <f t="shared" ref="G4:G9" si="0">E4*F4</f>
        <v>0</v>
      </c>
      <c r="H4" s="16">
        <v>21</v>
      </c>
      <c r="I4" s="19">
        <f t="shared" ref="I4:I9" si="1">G4*(1+H4/100)</f>
        <v>0</v>
      </c>
    </row>
    <row r="5" spans="1:9">
      <c r="A5" s="15" t="s">
        <v>86</v>
      </c>
      <c r="B5" s="16" t="s">
        <v>10</v>
      </c>
      <c r="C5" s="17"/>
      <c r="D5" s="17"/>
      <c r="E5" s="89">
        <v>0</v>
      </c>
      <c r="F5" s="28">
        <v>1</v>
      </c>
      <c r="G5" s="55">
        <f t="shared" si="0"/>
        <v>0</v>
      </c>
      <c r="H5" s="16">
        <v>21</v>
      </c>
      <c r="I5" s="19">
        <f t="shared" si="1"/>
        <v>0</v>
      </c>
    </row>
    <row r="6" spans="1:9">
      <c r="A6" s="15" t="s">
        <v>87</v>
      </c>
      <c r="B6" s="16" t="s">
        <v>10</v>
      </c>
      <c r="C6" s="17"/>
      <c r="D6" s="17"/>
      <c r="E6" s="89">
        <v>0</v>
      </c>
      <c r="F6" s="28">
        <v>1</v>
      </c>
      <c r="G6" s="55">
        <f t="shared" si="0"/>
        <v>0</v>
      </c>
      <c r="H6" s="16">
        <v>21</v>
      </c>
      <c r="I6" s="19">
        <f t="shared" si="1"/>
        <v>0</v>
      </c>
    </row>
    <row r="7" spans="1:9" ht="15.75">
      <c r="A7" s="26" t="s">
        <v>88</v>
      </c>
      <c r="B7" s="24" t="s">
        <v>10</v>
      </c>
      <c r="C7" s="1"/>
      <c r="D7" s="1"/>
      <c r="E7" s="89">
        <v>0</v>
      </c>
      <c r="F7" s="29">
        <v>2</v>
      </c>
      <c r="G7" s="55">
        <f t="shared" si="0"/>
        <v>0</v>
      </c>
      <c r="H7" s="16">
        <v>21</v>
      </c>
      <c r="I7" s="19">
        <f t="shared" si="1"/>
        <v>0</v>
      </c>
    </row>
    <row r="8" spans="1:9">
      <c r="A8" s="15" t="s">
        <v>89</v>
      </c>
      <c r="B8" s="16" t="s">
        <v>10</v>
      </c>
      <c r="C8" s="17"/>
      <c r="D8" s="17"/>
      <c r="E8" s="89">
        <v>0</v>
      </c>
      <c r="F8" s="28">
        <v>1</v>
      </c>
      <c r="G8" s="55">
        <f t="shared" si="0"/>
        <v>0</v>
      </c>
      <c r="H8" s="16">
        <v>21</v>
      </c>
      <c r="I8" s="19">
        <f t="shared" si="1"/>
        <v>0</v>
      </c>
    </row>
    <row r="9" spans="1:9">
      <c r="A9" s="15" t="s">
        <v>12</v>
      </c>
      <c r="B9" s="16" t="s">
        <v>10</v>
      </c>
      <c r="C9" s="17"/>
      <c r="D9" s="17"/>
      <c r="E9" s="89">
        <v>0</v>
      </c>
      <c r="F9" s="28">
        <v>9</v>
      </c>
      <c r="G9" s="55">
        <f t="shared" si="0"/>
        <v>0</v>
      </c>
      <c r="H9" s="16">
        <v>21</v>
      </c>
      <c r="I9" s="19">
        <f t="shared" si="1"/>
        <v>0</v>
      </c>
    </row>
    <row r="10" spans="1:9">
      <c r="A10" s="17"/>
      <c r="B10" s="16"/>
      <c r="C10" s="16"/>
      <c r="D10" s="16"/>
      <c r="E10" s="59"/>
      <c r="F10" s="16"/>
      <c r="G10" s="59"/>
      <c r="H10" s="16"/>
      <c r="I10" s="20"/>
    </row>
    <row r="11" spans="1:9" ht="18">
      <c r="A11" s="8" t="s">
        <v>14</v>
      </c>
      <c r="B11" s="2"/>
      <c r="C11" s="8"/>
      <c r="D11" s="8"/>
      <c r="E11" s="63"/>
      <c r="F11" s="9"/>
      <c r="G11" s="58">
        <f>SUM(G4:G9)</f>
        <v>0</v>
      </c>
      <c r="H11" s="2"/>
      <c r="I11" s="10">
        <f>SUM(I4:I9)</f>
        <v>0</v>
      </c>
    </row>
    <row r="12" spans="1:9" ht="15.75">
      <c r="A12" s="1"/>
      <c r="B12" s="11"/>
      <c r="C12" s="1"/>
      <c r="D12" s="1"/>
      <c r="E12" s="64"/>
      <c r="F12" s="11"/>
      <c r="G12" s="57"/>
      <c r="H12" s="11"/>
      <c r="I12" s="12"/>
    </row>
    <row r="13" spans="1:9" ht="15.75">
      <c r="A13" s="5" t="s">
        <v>15</v>
      </c>
      <c r="B13" s="6"/>
      <c r="C13" s="13"/>
      <c r="D13" s="13"/>
      <c r="E13" s="65"/>
      <c r="F13" s="6"/>
      <c r="G13" s="60"/>
      <c r="H13" s="6"/>
      <c r="I13" s="7"/>
    </row>
    <row r="14" spans="1:9">
      <c r="A14" s="15" t="s">
        <v>90</v>
      </c>
      <c r="B14" s="16" t="s">
        <v>29</v>
      </c>
      <c r="C14" s="17"/>
      <c r="D14" s="17"/>
      <c r="E14" s="89">
        <v>0</v>
      </c>
      <c r="F14" s="16">
        <v>490</v>
      </c>
      <c r="G14" s="61">
        <f t="shared" ref="G14:G28" si="2">E14*F14</f>
        <v>0</v>
      </c>
      <c r="H14" s="16">
        <v>21</v>
      </c>
      <c r="I14" s="55">
        <f t="shared" ref="I14:I29" si="3">G14*(1+H14/100)</f>
        <v>0</v>
      </c>
    </row>
    <row r="15" spans="1:9">
      <c r="A15" s="15" t="s">
        <v>55</v>
      </c>
      <c r="B15" s="24" t="s">
        <v>29</v>
      </c>
      <c r="C15" s="23"/>
      <c r="D15" s="23"/>
      <c r="E15" s="89">
        <v>0</v>
      </c>
      <c r="F15" s="16">
        <v>120</v>
      </c>
      <c r="G15" s="61">
        <f t="shared" si="2"/>
        <v>0</v>
      </c>
      <c r="H15" s="16">
        <v>21</v>
      </c>
      <c r="I15" s="55">
        <f t="shared" si="3"/>
        <v>0</v>
      </c>
    </row>
    <row r="16" spans="1:9">
      <c r="A16" s="15" t="s">
        <v>56</v>
      </c>
      <c r="B16" s="16" t="s">
        <v>10</v>
      </c>
      <c r="C16" s="17"/>
      <c r="D16" s="17"/>
      <c r="E16" s="89">
        <v>0</v>
      </c>
      <c r="F16" s="16">
        <v>1</v>
      </c>
      <c r="G16" s="55">
        <f t="shared" si="2"/>
        <v>0</v>
      </c>
      <c r="H16" s="16">
        <v>21</v>
      </c>
      <c r="I16" s="55">
        <f t="shared" si="3"/>
        <v>0</v>
      </c>
    </row>
    <row r="17" spans="1:9">
      <c r="A17" s="15" t="s">
        <v>91</v>
      </c>
      <c r="B17" s="16" t="s">
        <v>10</v>
      </c>
      <c r="C17" s="17"/>
      <c r="D17" s="17"/>
      <c r="E17" s="89">
        <v>0</v>
      </c>
      <c r="F17" s="16">
        <v>1</v>
      </c>
      <c r="G17" s="61">
        <f t="shared" si="2"/>
        <v>0</v>
      </c>
      <c r="H17" s="16">
        <v>21</v>
      </c>
      <c r="I17" s="55">
        <f t="shared" si="3"/>
        <v>0</v>
      </c>
    </row>
    <row r="18" spans="1:9">
      <c r="A18" s="15" t="s">
        <v>92</v>
      </c>
      <c r="B18" s="16" t="s">
        <v>10</v>
      </c>
      <c r="C18" s="17"/>
      <c r="D18" s="17"/>
      <c r="E18" s="89">
        <v>0</v>
      </c>
      <c r="F18" s="16">
        <v>40</v>
      </c>
      <c r="G18" s="61">
        <f t="shared" si="2"/>
        <v>0</v>
      </c>
      <c r="H18" s="16">
        <v>21</v>
      </c>
      <c r="I18" s="55">
        <f t="shared" si="3"/>
        <v>0</v>
      </c>
    </row>
    <row r="19" spans="1:9">
      <c r="A19" s="15" t="s">
        <v>93</v>
      </c>
      <c r="B19" s="16" t="s">
        <v>10</v>
      </c>
      <c r="C19" s="17"/>
      <c r="D19" s="17"/>
      <c r="E19" s="89">
        <v>0</v>
      </c>
      <c r="F19" s="16">
        <v>3</v>
      </c>
      <c r="G19" s="61">
        <f t="shared" si="2"/>
        <v>0</v>
      </c>
      <c r="H19" s="16">
        <v>21</v>
      </c>
      <c r="I19" s="55">
        <f t="shared" si="3"/>
        <v>0</v>
      </c>
    </row>
    <row r="20" spans="1:9">
      <c r="A20" s="15" t="s">
        <v>21</v>
      </c>
      <c r="B20" s="16" t="s">
        <v>10</v>
      </c>
      <c r="C20" s="17"/>
      <c r="D20" s="17"/>
      <c r="E20" s="89">
        <v>0</v>
      </c>
      <c r="F20" s="16">
        <v>3</v>
      </c>
      <c r="G20" s="61">
        <f t="shared" si="2"/>
        <v>0</v>
      </c>
      <c r="H20" s="16">
        <v>21</v>
      </c>
      <c r="I20" s="55">
        <f t="shared" si="3"/>
        <v>0</v>
      </c>
    </row>
    <row r="21" spans="1:9">
      <c r="A21" s="15" t="s">
        <v>94</v>
      </c>
      <c r="B21" s="16" t="s">
        <v>10</v>
      </c>
      <c r="C21" s="17"/>
      <c r="D21" s="17"/>
      <c r="E21" s="89">
        <v>0</v>
      </c>
      <c r="F21" s="16">
        <v>2</v>
      </c>
      <c r="G21" s="61">
        <f t="shared" si="2"/>
        <v>0</v>
      </c>
      <c r="H21" s="16">
        <v>21</v>
      </c>
      <c r="I21" s="55">
        <f t="shared" si="3"/>
        <v>0</v>
      </c>
    </row>
    <row r="22" spans="1:9">
      <c r="A22" s="15" t="s">
        <v>68</v>
      </c>
      <c r="B22" s="16" t="s">
        <v>10</v>
      </c>
      <c r="C22" s="17"/>
      <c r="D22" s="17"/>
      <c r="E22" s="89">
        <v>0</v>
      </c>
      <c r="F22" s="16">
        <v>1</v>
      </c>
      <c r="G22" s="55">
        <f t="shared" si="2"/>
        <v>0</v>
      </c>
      <c r="H22" s="16">
        <v>21</v>
      </c>
      <c r="I22" s="55">
        <f t="shared" si="3"/>
        <v>0</v>
      </c>
    </row>
    <row r="23" spans="1:9">
      <c r="A23" s="15" t="s">
        <v>69</v>
      </c>
      <c r="B23" s="16" t="s">
        <v>10</v>
      </c>
      <c r="C23" s="17"/>
      <c r="D23" s="17"/>
      <c r="E23" s="89">
        <v>0</v>
      </c>
      <c r="F23" s="16">
        <v>2</v>
      </c>
      <c r="G23" s="55">
        <f t="shared" si="2"/>
        <v>0</v>
      </c>
      <c r="H23" s="16">
        <v>21</v>
      </c>
      <c r="I23" s="55">
        <f t="shared" si="3"/>
        <v>0</v>
      </c>
    </row>
    <row r="24" spans="1:9">
      <c r="A24" s="15" t="s">
        <v>64</v>
      </c>
      <c r="B24" s="24" t="s">
        <v>10</v>
      </c>
      <c r="C24" s="23"/>
      <c r="D24" s="23"/>
      <c r="E24" s="89">
        <v>0</v>
      </c>
      <c r="F24" s="16">
        <v>2</v>
      </c>
      <c r="G24" s="61">
        <f t="shared" si="2"/>
        <v>0</v>
      </c>
      <c r="H24" s="16">
        <v>21</v>
      </c>
      <c r="I24" s="55">
        <f t="shared" si="3"/>
        <v>0</v>
      </c>
    </row>
    <row r="25" spans="1:9">
      <c r="A25" s="26" t="s">
        <v>60</v>
      </c>
      <c r="B25" s="24" t="s">
        <v>10</v>
      </c>
      <c r="C25" s="23"/>
      <c r="D25" s="23"/>
      <c r="E25" s="89">
        <v>0</v>
      </c>
      <c r="F25" s="16">
        <v>16</v>
      </c>
      <c r="G25" s="61">
        <f t="shared" si="2"/>
        <v>0</v>
      </c>
      <c r="H25" s="16">
        <v>21</v>
      </c>
      <c r="I25" s="55">
        <f t="shared" si="3"/>
        <v>0</v>
      </c>
    </row>
    <row r="26" spans="1:9">
      <c r="A26" s="15" t="s">
        <v>63</v>
      </c>
      <c r="B26" s="24" t="s">
        <v>10</v>
      </c>
      <c r="C26" s="23"/>
      <c r="D26" s="23"/>
      <c r="E26" s="89">
        <v>0</v>
      </c>
      <c r="F26" s="16">
        <v>16</v>
      </c>
      <c r="G26" s="61">
        <f t="shared" si="2"/>
        <v>0</v>
      </c>
      <c r="H26" s="16">
        <v>21</v>
      </c>
      <c r="I26" s="55">
        <f t="shared" si="3"/>
        <v>0</v>
      </c>
    </row>
    <row r="27" spans="1:9">
      <c r="A27" s="15" t="s">
        <v>65</v>
      </c>
      <c r="B27" s="24" t="s">
        <v>10</v>
      </c>
      <c r="C27" s="23"/>
      <c r="D27" s="23"/>
      <c r="E27" s="89">
        <v>0</v>
      </c>
      <c r="F27" s="16">
        <v>2</v>
      </c>
      <c r="G27" s="61">
        <f t="shared" si="2"/>
        <v>0</v>
      </c>
      <c r="H27" s="16">
        <v>21</v>
      </c>
      <c r="I27" s="55">
        <f t="shared" si="3"/>
        <v>0</v>
      </c>
    </row>
    <row r="28" spans="1:9">
      <c r="A28" s="15" t="s">
        <v>95</v>
      </c>
      <c r="B28" s="16" t="s">
        <v>10</v>
      </c>
      <c r="C28" s="17"/>
      <c r="D28" s="17"/>
      <c r="E28" s="89">
        <v>0</v>
      </c>
      <c r="F28" s="16">
        <v>40</v>
      </c>
      <c r="G28" s="61">
        <f t="shared" si="2"/>
        <v>0</v>
      </c>
      <c r="H28" s="16">
        <v>21</v>
      </c>
      <c r="I28" s="55">
        <f t="shared" si="3"/>
        <v>0</v>
      </c>
    </row>
    <row r="29" spans="1:9">
      <c r="A29" s="17" t="s">
        <v>96</v>
      </c>
      <c r="B29" s="16" t="s">
        <v>97</v>
      </c>
      <c r="C29" s="17">
        <v>5000</v>
      </c>
      <c r="D29" s="17">
        <v>1</v>
      </c>
      <c r="E29" s="89">
        <v>0</v>
      </c>
      <c r="F29" s="16">
        <v>1</v>
      </c>
      <c r="G29" s="61">
        <f>E29*F29</f>
        <v>0</v>
      </c>
      <c r="H29" s="16">
        <v>21</v>
      </c>
      <c r="I29" s="55">
        <f t="shared" si="3"/>
        <v>0</v>
      </c>
    </row>
    <row r="30" spans="1:9">
      <c r="A30" s="17"/>
      <c r="B30" s="16"/>
      <c r="C30" s="17"/>
      <c r="D30" s="17"/>
      <c r="E30" s="62"/>
      <c r="F30" s="16"/>
      <c r="G30" s="55"/>
      <c r="H30" s="16"/>
      <c r="I30" s="55"/>
    </row>
    <row r="31" spans="1:9" ht="15.75">
      <c r="A31" s="8" t="s">
        <v>26</v>
      </c>
      <c r="B31" s="11"/>
      <c r="C31" s="1"/>
      <c r="D31" s="1"/>
      <c r="E31" s="64"/>
      <c r="F31" s="11"/>
      <c r="G31" s="56">
        <f>SUM(G14:G29)</f>
        <v>0</v>
      </c>
      <c r="H31" s="2"/>
      <c r="I31" s="56">
        <f>SUM(I14:I29)</f>
        <v>0</v>
      </c>
    </row>
    <row r="32" spans="1:9" ht="15.75">
      <c r="A32" s="8"/>
      <c r="B32" s="11"/>
      <c r="C32" s="1"/>
      <c r="D32" s="1"/>
      <c r="E32" s="64"/>
      <c r="F32" s="11"/>
      <c r="G32" s="58"/>
      <c r="H32" s="2"/>
      <c r="I32" s="10"/>
    </row>
    <row r="33" spans="1:9" ht="15.75">
      <c r="A33" s="5" t="s">
        <v>27</v>
      </c>
      <c r="B33" s="6"/>
      <c r="C33" s="13"/>
      <c r="D33" s="13"/>
      <c r="E33" s="65"/>
      <c r="F33" s="6"/>
      <c r="G33" s="60"/>
      <c r="H33" s="6"/>
      <c r="I33" s="7"/>
    </row>
    <row r="34" spans="1:9">
      <c r="A34" s="17" t="s">
        <v>28</v>
      </c>
      <c r="B34" s="24" t="s">
        <v>29</v>
      </c>
      <c r="C34" s="23">
        <v>16</v>
      </c>
      <c r="D34" s="23">
        <v>1</v>
      </c>
      <c r="E34" s="89">
        <v>0</v>
      </c>
      <c r="F34" s="16">
        <v>490</v>
      </c>
      <c r="G34" s="55">
        <f t="shared" ref="G34:G42" si="4">E34*F34</f>
        <v>0</v>
      </c>
      <c r="H34" s="16">
        <v>21</v>
      </c>
      <c r="I34" s="55">
        <f t="shared" ref="I34:I42" si="5">G34*(1+H34/100)</f>
        <v>0</v>
      </c>
    </row>
    <row r="35" spans="1:9">
      <c r="A35" s="17" t="s">
        <v>76</v>
      </c>
      <c r="B35" s="24" t="s">
        <v>29</v>
      </c>
      <c r="C35" s="23"/>
      <c r="D35" s="23"/>
      <c r="E35" s="89">
        <v>0</v>
      </c>
      <c r="F35" s="16">
        <v>120</v>
      </c>
      <c r="G35" s="55">
        <f t="shared" si="4"/>
        <v>0</v>
      </c>
      <c r="H35" s="16">
        <v>21</v>
      </c>
      <c r="I35" s="55">
        <f t="shared" si="5"/>
        <v>0</v>
      </c>
    </row>
    <row r="36" spans="1:9">
      <c r="A36" s="17" t="s">
        <v>98</v>
      </c>
      <c r="B36" s="24" t="s">
        <v>10</v>
      </c>
      <c r="C36" s="23"/>
      <c r="D36" s="23"/>
      <c r="E36" s="89">
        <v>0</v>
      </c>
      <c r="F36" s="16">
        <v>1</v>
      </c>
      <c r="G36" s="55">
        <f t="shared" si="4"/>
        <v>0</v>
      </c>
      <c r="H36" s="16">
        <v>21</v>
      </c>
      <c r="I36" s="55">
        <f t="shared" si="5"/>
        <v>0</v>
      </c>
    </row>
    <row r="37" spans="1:9">
      <c r="A37" s="17" t="s">
        <v>31</v>
      </c>
      <c r="B37" s="24" t="s">
        <v>10</v>
      </c>
      <c r="C37" s="23"/>
      <c r="D37" s="23"/>
      <c r="E37" s="89">
        <v>0</v>
      </c>
      <c r="F37" s="16">
        <v>1</v>
      </c>
      <c r="G37" s="55">
        <f t="shared" si="4"/>
        <v>0</v>
      </c>
      <c r="H37" s="16">
        <v>21</v>
      </c>
      <c r="I37" s="55">
        <f t="shared" si="5"/>
        <v>0</v>
      </c>
    </row>
    <row r="38" spans="1:9">
      <c r="A38" s="17" t="s">
        <v>32</v>
      </c>
      <c r="B38" s="24" t="s">
        <v>29</v>
      </c>
      <c r="C38" s="23"/>
      <c r="D38" s="23"/>
      <c r="E38" s="89">
        <v>0</v>
      </c>
      <c r="F38" s="16">
        <v>90</v>
      </c>
      <c r="G38" s="55">
        <f t="shared" si="4"/>
        <v>0</v>
      </c>
      <c r="H38" s="16">
        <v>21</v>
      </c>
      <c r="I38" s="55">
        <f t="shared" si="5"/>
        <v>0</v>
      </c>
    </row>
    <row r="39" spans="1:9">
      <c r="A39" s="17" t="s">
        <v>79</v>
      </c>
      <c r="B39" s="24" t="s">
        <v>10</v>
      </c>
      <c r="C39" s="23"/>
      <c r="D39" s="23"/>
      <c r="E39" s="89">
        <v>0</v>
      </c>
      <c r="F39" s="16">
        <v>16</v>
      </c>
      <c r="G39" s="55">
        <f t="shared" si="4"/>
        <v>0</v>
      </c>
      <c r="H39" s="16">
        <v>21</v>
      </c>
      <c r="I39" s="55">
        <f t="shared" si="5"/>
        <v>0</v>
      </c>
    </row>
    <row r="40" spans="1:9">
      <c r="A40" s="17" t="s">
        <v>33</v>
      </c>
      <c r="B40" s="24" t="s">
        <v>10</v>
      </c>
      <c r="C40" s="23">
        <v>50</v>
      </c>
      <c r="D40" s="23">
        <v>1</v>
      </c>
      <c r="E40" s="89">
        <v>0</v>
      </c>
      <c r="F40" s="16">
        <v>26</v>
      </c>
      <c r="G40" s="55">
        <f t="shared" si="4"/>
        <v>0</v>
      </c>
      <c r="H40" s="16">
        <v>21</v>
      </c>
      <c r="I40" s="55">
        <f t="shared" si="5"/>
        <v>0</v>
      </c>
    </row>
    <row r="41" spans="1:9">
      <c r="A41" s="17" t="s">
        <v>99</v>
      </c>
      <c r="B41" s="24" t="s">
        <v>10</v>
      </c>
      <c r="C41" s="23"/>
      <c r="D41" s="23"/>
      <c r="E41" s="89">
        <v>0</v>
      </c>
      <c r="F41" s="16">
        <v>1</v>
      </c>
      <c r="G41" s="55">
        <f t="shared" si="4"/>
        <v>0</v>
      </c>
      <c r="H41" s="16">
        <v>21</v>
      </c>
      <c r="I41" s="55">
        <f t="shared" si="5"/>
        <v>0</v>
      </c>
    </row>
    <row r="42" spans="1:9">
      <c r="A42" s="17" t="s">
        <v>35</v>
      </c>
      <c r="B42" s="24" t="s">
        <v>10</v>
      </c>
      <c r="C42" s="23">
        <v>98</v>
      </c>
      <c r="D42" s="23">
        <v>1</v>
      </c>
      <c r="E42" s="89">
        <v>0</v>
      </c>
      <c r="F42" s="16">
        <v>26</v>
      </c>
      <c r="G42" s="55">
        <f t="shared" si="4"/>
        <v>0</v>
      </c>
      <c r="H42" s="16">
        <v>21</v>
      </c>
      <c r="I42" s="55">
        <f t="shared" si="5"/>
        <v>0</v>
      </c>
    </row>
    <row r="43" spans="1:9" ht="15.75">
      <c r="A43" s="23"/>
      <c r="B43" s="11"/>
      <c r="C43" s="1"/>
      <c r="D43" s="1"/>
      <c r="E43" s="64"/>
      <c r="F43" s="11"/>
      <c r="G43" s="57"/>
      <c r="H43" s="11"/>
      <c r="I43" s="57"/>
    </row>
    <row r="44" spans="1:9" ht="15.75">
      <c r="A44" s="8" t="s">
        <v>36</v>
      </c>
      <c r="B44" s="11"/>
      <c r="C44" s="1"/>
      <c r="D44" s="1"/>
      <c r="E44" s="64"/>
      <c r="F44" s="11"/>
      <c r="G44" s="58">
        <f>SUM(G34:G42)</f>
        <v>0</v>
      </c>
      <c r="H44" s="2"/>
      <c r="I44" s="58">
        <f>SUM(I34:I42)</f>
        <v>0</v>
      </c>
    </row>
    <row r="45" spans="1:9" ht="15.75">
      <c r="A45" s="1"/>
      <c r="B45" s="11"/>
      <c r="C45" s="1"/>
      <c r="D45" s="1"/>
      <c r="E45" s="64"/>
      <c r="F45" s="11"/>
      <c r="G45" s="57"/>
      <c r="H45" s="11"/>
      <c r="I45" s="21"/>
    </row>
    <row r="46" spans="1:9" ht="15.75">
      <c r="A46" s="5" t="s">
        <v>37</v>
      </c>
      <c r="B46" s="6"/>
      <c r="C46" s="13"/>
      <c r="D46" s="13"/>
      <c r="E46" s="65"/>
      <c r="F46" s="6"/>
      <c r="G46" s="60"/>
      <c r="H46" s="6"/>
      <c r="I46" s="7"/>
    </row>
    <row r="47" spans="1:9" ht="15.75">
      <c r="A47" s="17" t="s">
        <v>100</v>
      </c>
      <c r="B47" s="24" t="s">
        <v>10</v>
      </c>
      <c r="C47" s="1"/>
      <c r="D47" s="1"/>
      <c r="E47" s="89">
        <v>0</v>
      </c>
      <c r="F47" s="16">
        <v>1</v>
      </c>
      <c r="G47" s="55">
        <f>E47*F47</f>
        <v>0</v>
      </c>
      <c r="H47" s="16">
        <v>21</v>
      </c>
      <c r="I47" s="55">
        <f>G47*(1+H47/100)</f>
        <v>0</v>
      </c>
    </row>
    <row r="48" spans="1:9" ht="15.75">
      <c r="A48" s="17" t="s">
        <v>101</v>
      </c>
      <c r="B48" s="24" t="s">
        <v>10</v>
      </c>
      <c r="C48" s="1"/>
      <c r="D48" s="1"/>
      <c r="E48" s="89">
        <v>0</v>
      </c>
      <c r="F48" s="16">
        <v>1</v>
      </c>
      <c r="G48" s="55">
        <f>E48*F48</f>
        <v>0</v>
      </c>
      <c r="H48" s="16">
        <v>21</v>
      </c>
      <c r="I48" s="55">
        <f>G48*(1+H48/100)</f>
        <v>0</v>
      </c>
    </row>
    <row r="49" spans="1:9">
      <c r="A49" s="17" t="s">
        <v>39</v>
      </c>
      <c r="B49" s="24" t="s">
        <v>40</v>
      </c>
      <c r="C49" s="23"/>
      <c r="D49" s="23"/>
      <c r="E49" s="89">
        <v>0</v>
      </c>
      <c r="F49" s="16">
        <v>1</v>
      </c>
      <c r="G49" s="55">
        <f>E49*F49</f>
        <v>0</v>
      </c>
      <c r="H49" s="16">
        <v>21</v>
      </c>
      <c r="I49" s="55">
        <f>G49*(1+H49/100)</f>
        <v>0</v>
      </c>
    </row>
    <row r="50" spans="1:9" ht="15.75">
      <c r="A50" s="23"/>
      <c r="B50" s="11"/>
      <c r="C50" s="1"/>
      <c r="D50" s="1"/>
      <c r="E50" s="22"/>
      <c r="F50" s="11"/>
      <c r="G50" s="57"/>
      <c r="H50" s="11"/>
      <c r="I50" s="57"/>
    </row>
    <row r="51" spans="1:9" ht="15.75">
      <c r="A51" s="8" t="s">
        <v>41</v>
      </c>
      <c r="B51" s="11"/>
      <c r="C51" s="1"/>
      <c r="D51" s="1"/>
      <c r="E51" s="22"/>
      <c r="F51" s="11"/>
      <c r="G51" s="58">
        <f>SUM(G47:G49)</f>
        <v>0</v>
      </c>
      <c r="H51" s="2"/>
      <c r="I51" s="58">
        <f>SUM(I47:I49)</f>
        <v>0</v>
      </c>
    </row>
    <row r="52" spans="1:9" ht="15.75">
      <c r="A52" s="8"/>
      <c r="B52" s="11"/>
      <c r="C52" s="1"/>
      <c r="D52" s="1"/>
      <c r="E52" s="22"/>
      <c r="F52" s="11"/>
      <c r="G52" s="58"/>
      <c r="H52" s="2"/>
      <c r="I52" s="58"/>
    </row>
    <row r="53" spans="1:9" ht="18.75">
      <c r="A53" s="77" t="s">
        <v>42</v>
      </c>
      <c r="B53" s="84"/>
      <c r="C53" s="77"/>
      <c r="D53" s="77"/>
      <c r="E53" s="85"/>
      <c r="F53" s="84"/>
      <c r="G53" s="86">
        <f>SUM(G31,G44,G11,G51)</f>
        <v>0</v>
      </c>
      <c r="H53" s="84"/>
      <c r="I53" s="87">
        <f>SUM(I31,I51,I44,I11)</f>
        <v>0</v>
      </c>
    </row>
  </sheetData>
  <sheetProtection sheet="1" objects="1" scenarios="1"/>
  <protectedRanges>
    <protectedRange sqref="E4:E9 E14:E29 E34:E42 E47:E49" name="Oblast1"/>
  </protectedRanges>
  <pageMargins left="0.25" right="0.25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4"/>
  <sheetViews>
    <sheetView workbookViewId="0">
      <selection activeCell="E48" sqref="E48"/>
    </sheetView>
  </sheetViews>
  <sheetFormatPr defaultRowHeight="15"/>
  <cols>
    <col min="1" max="1" width="37.5703125" customWidth="1"/>
    <col min="2" max="2" width="5.42578125" customWidth="1"/>
    <col min="3" max="4" width="0" hidden="1" customWidth="1"/>
    <col min="5" max="5" width="14.42578125" customWidth="1"/>
    <col min="6" max="6" width="7.140625" customWidth="1"/>
    <col min="7" max="7" width="17.85546875" customWidth="1"/>
    <col min="8" max="8" width="5.140625" customWidth="1"/>
    <col min="9" max="9" width="17.85546875" customWidth="1"/>
  </cols>
  <sheetData>
    <row r="1" spans="1:9" ht="18.75">
      <c r="A1" s="77" t="s">
        <v>129</v>
      </c>
      <c r="B1" s="78"/>
      <c r="C1" s="79"/>
      <c r="D1" s="79"/>
      <c r="E1" s="80"/>
      <c r="F1" s="81"/>
      <c r="G1" s="82"/>
      <c r="H1" s="78"/>
      <c r="I1" s="82"/>
    </row>
    <row r="2" spans="1:9">
      <c r="A2" s="23"/>
      <c r="B2" s="30" t="s">
        <v>0</v>
      </c>
      <c r="C2" s="30" t="s">
        <v>1</v>
      </c>
      <c r="D2" s="30" t="s">
        <v>2</v>
      </c>
      <c r="E2" s="31" t="s">
        <v>3</v>
      </c>
      <c r="F2" s="30" t="s">
        <v>4</v>
      </c>
      <c r="G2" s="32" t="s">
        <v>5</v>
      </c>
      <c r="H2" s="30" t="s">
        <v>6</v>
      </c>
      <c r="I2" s="32" t="s">
        <v>7</v>
      </c>
    </row>
    <row r="3" spans="1:9">
      <c r="A3" s="33" t="s">
        <v>8</v>
      </c>
      <c r="B3" s="34"/>
      <c r="C3" s="35"/>
      <c r="D3" s="35"/>
      <c r="E3" s="36"/>
      <c r="F3" s="34"/>
      <c r="G3" s="37"/>
      <c r="H3" s="34"/>
      <c r="I3" s="37"/>
    </row>
    <row r="4" spans="1:9">
      <c r="A4" s="15" t="s">
        <v>102</v>
      </c>
      <c r="B4" s="16" t="s">
        <v>10</v>
      </c>
      <c r="C4" s="17"/>
      <c r="D4" s="17"/>
      <c r="E4" s="89">
        <v>0</v>
      </c>
      <c r="F4" s="18">
        <v>1</v>
      </c>
      <c r="G4" s="55">
        <f>E4*F4</f>
        <v>0</v>
      </c>
      <c r="H4" s="16">
        <v>21</v>
      </c>
      <c r="I4" s="55">
        <f>G4*(1+H4/100)</f>
        <v>0</v>
      </c>
    </row>
    <row r="5" spans="1:9">
      <c r="A5" s="15" t="s">
        <v>47</v>
      </c>
      <c r="B5" s="16" t="s">
        <v>10</v>
      </c>
      <c r="C5" s="17"/>
      <c r="D5" s="17"/>
      <c r="E5" s="89">
        <v>0</v>
      </c>
      <c r="F5" s="18">
        <v>2</v>
      </c>
      <c r="G5" s="55">
        <f>E5*F5</f>
        <v>0</v>
      </c>
      <c r="H5" s="16">
        <v>21</v>
      </c>
      <c r="I5" s="55">
        <f>G5*(1+H5/100)</f>
        <v>0</v>
      </c>
    </row>
    <row r="6" spans="1:9">
      <c r="A6" s="15" t="s">
        <v>103</v>
      </c>
      <c r="B6" s="16" t="s">
        <v>10</v>
      </c>
      <c r="C6" s="17"/>
      <c r="D6" s="17"/>
      <c r="E6" s="89">
        <v>0</v>
      </c>
      <c r="F6" s="18">
        <v>1</v>
      </c>
      <c r="G6" s="55">
        <f>E6*F6</f>
        <v>0</v>
      </c>
      <c r="H6" s="16">
        <v>21</v>
      </c>
      <c r="I6" s="55">
        <f>G6*(1+H6/100)</f>
        <v>0</v>
      </c>
    </row>
    <row r="7" spans="1:9">
      <c r="A7" s="15" t="s">
        <v>12</v>
      </c>
      <c r="B7" s="16" t="s">
        <v>10</v>
      </c>
      <c r="C7" s="17"/>
      <c r="D7" s="17"/>
      <c r="E7" s="89">
        <v>0</v>
      </c>
      <c r="F7" s="18">
        <v>41</v>
      </c>
      <c r="G7" s="55">
        <f>E7*F7</f>
        <v>0</v>
      </c>
      <c r="H7" s="16">
        <v>21</v>
      </c>
      <c r="I7" s="55">
        <f>G7*(1+H7/100)</f>
        <v>0</v>
      </c>
    </row>
    <row r="8" spans="1:9">
      <c r="A8" s="26" t="s">
        <v>104</v>
      </c>
      <c r="B8" s="16" t="s">
        <v>10</v>
      </c>
      <c r="C8" s="17"/>
      <c r="D8" s="17"/>
      <c r="E8" s="89">
        <v>0</v>
      </c>
      <c r="F8" s="18">
        <v>4</v>
      </c>
      <c r="G8" s="55">
        <f>E8*F8</f>
        <v>0</v>
      </c>
      <c r="H8" s="16">
        <v>21</v>
      </c>
      <c r="I8" s="55">
        <f>G8*(1+H8/100)</f>
        <v>0</v>
      </c>
    </row>
    <row r="9" spans="1:9" ht="15.75">
      <c r="A9" s="15"/>
      <c r="B9" s="24"/>
      <c r="C9" s="1"/>
      <c r="D9" s="1"/>
      <c r="E9" s="66"/>
      <c r="F9" s="25"/>
      <c r="G9" s="69"/>
      <c r="H9" s="24"/>
      <c r="I9" s="69"/>
    </row>
    <row r="10" spans="1:9">
      <c r="A10" s="38" t="s">
        <v>14</v>
      </c>
      <c r="B10" s="30"/>
      <c r="C10" s="38"/>
      <c r="D10" s="38"/>
      <c r="E10" s="67"/>
      <c r="F10" s="39"/>
      <c r="G10" s="70">
        <f>SUM(G4:G8)</f>
        <v>0</v>
      </c>
      <c r="H10" s="30"/>
      <c r="I10" s="72">
        <f>SUM(I4:I8)</f>
        <v>0</v>
      </c>
    </row>
    <row r="11" spans="1:9" ht="15.75">
      <c r="A11" s="1"/>
      <c r="B11" s="11"/>
      <c r="C11" s="1"/>
      <c r="D11" s="1"/>
      <c r="E11" s="64"/>
      <c r="F11" s="11"/>
      <c r="G11" s="57"/>
      <c r="H11" s="11"/>
      <c r="I11" s="73"/>
    </row>
    <row r="12" spans="1:9">
      <c r="A12" s="33" t="s">
        <v>53</v>
      </c>
      <c r="B12" s="34"/>
      <c r="C12" s="35"/>
      <c r="D12" s="35"/>
      <c r="E12" s="68"/>
      <c r="F12" s="34"/>
      <c r="G12" s="71"/>
      <c r="H12" s="34"/>
      <c r="I12" s="71"/>
    </row>
    <row r="13" spans="1:9">
      <c r="A13" s="15" t="s">
        <v>54</v>
      </c>
      <c r="B13" s="16" t="s">
        <v>29</v>
      </c>
      <c r="C13" s="17"/>
      <c r="D13" s="17"/>
      <c r="E13" s="89">
        <v>0</v>
      </c>
      <c r="F13" s="16">
        <v>940</v>
      </c>
      <c r="G13" s="55">
        <f>E13*F13</f>
        <v>0</v>
      </c>
      <c r="H13" s="16">
        <v>21</v>
      </c>
      <c r="I13" s="55">
        <f t="shared" ref="I13:I29" si="0">G13*(1+H13/100)</f>
        <v>0</v>
      </c>
    </row>
    <row r="14" spans="1:9">
      <c r="A14" s="15" t="s">
        <v>55</v>
      </c>
      <c r="B14" s="16" t="s">
        <v>29</v>
      </c>
      <c r="C14" s="17"/>
      <c r="D14" s="17"/>
      <c r="E14" s="89">
        <v>0</v>
      </c>
      <c r="F14" s="16">
        <v>250</v>
      </c>
      <c r="G14" s="55">
        <f>E14*F14</f>
        <v>0</v>
      </c>
      <c r="H14" s="16">
        <v>21</v>
      </c>
      <c r="I14" s="55">
        <f t="shared" si="0"/>
        <v>0</v>
      </c>
    </row>
    <row r="15" spans="1:9">
      <c r="A15" s="15" t="s">
        <v>56</v>
      </c>
      <c r="B15" s="16" t="s">
        <v>10</v>
      </c>
      <c r="C15" s="17"/>
      <c r="D15" s="17"/>
      <c r="E15" s="89">
        <v>0</v>
      </c>
      <c r="F15" s="16">
        <v>1</v>
      </c>
      <c r="G15" s="55">
        <f>E15*F15</f>
        <v>0</v>
      </c>
      <c r="H15" s="16">
        <v>21</v>
      </c>
      <c r="I15" s="55">
        <f t="shared" si="0"/>
        <v>0</v>
      </c>
    </row>
    <row r="16" spans="1:9">
      <c r="A16" s="15" t="s">
        <v>58</v>
      </c>
      <c r="B16" s="16" t="s">
        <v>10</v>
      </c>
      <c r="C16" s="17"/>
      <c r="D16" s="17"/>
      <c r="E16" s="89">
        <v>0</v>
      </c>
      <c r="F16" s="16">
        <v>2</v>
      </c>
      <c r="G16" s="55">
        <f t="shared" ref="G16:G29" si="1">E16*F16</f>
        <v>0</v>
      </c>
      <c r="H16" s="16">
        <v>21</v>
      </c>
      <c r="I16" s="55">
        <f t="shared" si="0"/>
        <v>0</v>
      </c>
    </row>
    <row r="17" spans="1:9">
      <c r="A17" s="26" t="s">
        <v>60</v>
      </c>
      <c r="B17" s="16" t="s">
        <v>10</v>
      </c>
      <c r="C17" s="17"/>
      <c r="D17" s="17"/>
      <c r="E17" s="89">
        <v>0</v>
      </c>
      <c r="F17" s="16">
        <v>32</v>
      </c>
      <c r="G17" s="55">
        <f>E17*F17</f>
        <v>0</v>
      </c>
      <c r="H17" s="16">
        <v>21</v>
      </c>
      <c r="I17" s="55">
        <f>G17*(1+H17/100)</f>
        <v>0</v>
      </c>
    </row>
    <row r="18" spans="1:9">
      <c r="A18" s="15" t="s">
        <v>61</v>
      </c>
      <c r="B18" s="16" t="s">
        <v>10</v>
      </c>
      <c r="C18" s="17"/>
      <c r="D18" s="17"/>
      <c r="E18" s="89">
        <v>0</v>
      </c>
      <c r="F18" s="16">
        <v>55</v>
      </c>
      <c r="G18" s="55">
        <f t="shared" si="1"/>
        <v>0</v>
      </c>
      <c r="H18" s="16">
        <v>21</v>
      </c>
      <c r="I18" s="55">
        <f t="shared" si="0"/>
        <v>0</v>
      </c>
    </row>
    <row r="19" spans="1:9">
      <c r="A19" s="15" t="s">
        <v>62</v>
      </c>
      <c r="B19" s="16" t="s">
        <v>10</v>
      </c>
      <c r="C19" s="17"/>
      <c r="D19" s="17"/>
      <c r="E19" s="89">
        <v>0</v>
      </c>
      <c r="F19" s="16">
        <v>3</v>
      </c>
      <c r="G19" s="55">
        <f t="shared" si="1"/>
        <v>0</v>
      </c>
      <c r="H19" s="16">
        <v>21</v>
      </c>
      <c r="I19" s="55">
        <f t="shared" si="0"/>
        <v>0</v>
      </c>
    </row>
    <row r="20" spans="1:9">
      <c r="A20" s="15" t="s">
        <v>63</v>
      </c>
      <c r="B20" s="16" t="s">
        <v>10</v>
      </c>
      <c r="C20" s="17"/>
      <c r="D20" s="17"/>
      <c r="E20" s="89">
        <v>0</v>
      </c>
      <c r="F20" s="16">
        <v>32</v>
      </c>
      <c r="G20" s="55">
        <f>E20*F20</f>
        <v>0</v>
      </c>
      <c r="H20" s="16">
        <v>21</v>
      </c>
      <c r="I20" s="55">
        <f>G20*(1+H20/100)</f>
        <v>0</v>
      </c>
    </row>
    <row r="21" spans="1:9">
      <c r="A21" s="15" t="s">
        <v>64</v>
      </c>
      <c r="B21" s="16" t="s">
        <v>10</v>
      </c>
      <c r="C21" s="17"/>
      <c r="D21" s="17"/>
      <c r="E21" s="89">
        <v>0</v>
      </c>
      <c r="F21" s="16">
        <v>3</v>
      </c>
      <c r="G21" s="55">
        <f t="shared" si="1"/>
        <v>0</v>
      </c>
      <c r="H21" s="16">
        <v>21</v>
      </c>
      <c r="I21" s="55">
        <f t="shared" si="0"/>
        <v>0</v>
      </c>
    </row>
    <row r="22" spans="1:9">
      <c r="A22" s="15" t="s">
        <v>65</v>
      </c>
      <c r="B22" s="16" t="s">
        <v>10</v>
      </c>
      <c r="C22" s="17"/>
      <c r="D22" s="17"/>
      <c r="E22" s="89">
        <v>0</v>
      </c>
      <c r="F22" s="16">
        <v>4</v>
      </c>
      <c r="G22" s="55">
        <f t="shared" si="1"/>
        <v>0</v>
      </c>
      <c r="H22" s="16">
        <v>21</v>
      </c>
      <c r="I22" s="55">
        <f t="shared" si="0"/>
        <v>0</v>
      </c>
    </row>
    <row r="23" spans="1:9">
      <c r="A23" s="15" t="s">
        <v>69</v>
      </c>
      <c r="B23" s="16" t="s">
        <v>10</v>
      </c>
      <c r="C23" s="17"/>
      <c r="D23" s="17"/>
      <c r="E23" s="89">
        <v>0</v>
      </c>
      <c r="F23" s="16">
        <v>1</v>
      </c>
      <c r="G23" s="55">
        <f t="shared" si="1"/>
        <v>0</v>
      </c>
      <c r="H23" s="16">
        <v>21</v>
      </c>
      <c r="I23" s="55">
        <f t="shared" si="0"/>
        <v>0</v>
      </c>
    </row>
    <row r="24" spans="1:9">
      <c r="A24" s="15" t="s">
        <v>66</v>
      </c>
      <c r="B24" s="16" t="s">
        <v>10</v>
      </c>
      <c r="C24" s="17"/>
      <c r="D24" s="17"/>
      <c r="E24" s="89">
        <v>0</v>
      </c>
      <c r="F24" s="16">
        <v>3</v>
      </c>
      <c r="G24" s="55">
        <f>E24*F24</f>
        <v>0</v>
      </c>
      <c r="H24" s="16">
        <v>21</v>
      </c>
      <c r="I24" s="55">
        <f>G24*(1+H24/100)</f>
        <v>0</v>
      </c>
    </row>
    <row r="25" spans="1:9">
      <c r="A25" s="15" t="s">
        <v>67</v>
      </c>
      <c r="B25" s="16" t="s">
        <v>10</v>
      </c>
      <c r="C25" s="17"/>
      <c r="D25" s="17"/>
      <c r="E25" s="89">
        <v>0</v>
      </c>
      <c r="F25" s="16">
        <v>3</v>
      </c>
      <c r="G25" s="55">
        <f>E25*F25</f>
        <v>0</v>
      </c>
      <c r="H25" s="16">
        <v>21</v>
      </c>
      <c r="I25" s="55">
        <f>G25*(1+H25/100)</f>
        <v>0</v>
      </c>
    </row>
    <row r="26" spans="1:9">
      <c r="A26" s="15" t="s">
        <v>68</v>
      </c>
      <c r="B26" s="16" t="s">
        <v>10</v>
      </c>
      <c r="C26" s="17"/>
      <c r="D26" s="17"/>
      <c r="E26" s="89">
        <v>0</v>
      </c>
      <c r="F26" s="16">
        <v>1</v>
      </c>
      <c r="G26" s="55">
        <f>E26*F26</f>
        <v>0</v>
      </c>
      <c r="H26" s="16">
        <v>21</v>
      </c>
      <c r="I26" s="55">
        <f>G26*(1+H26/100)</f>
        <v>0</v>
      </c>
    </row>
    <row r="27" spans="1:9">
      <c r="A27" s="15" t="s">
        <v>105</v>
      </c>
      <c r="B27" s="16" t="s">
        <v>29</v>
      </c>
      <c r="C27" s="17"/>
      <c r="D27" s="17"/>
      <c r="E27" s="89">
        <v>0</v>
      </c>
      <c r="F27" s="16">
        <v>380</v>
      </c>
      <c r="G27" s="55">
        <f>E27*F27</f>
        <v>0</v>
      </c>
      <c r="H27" s="16">
        <v>21</v>
      </c>
      <c r="I27" s="55">
        <f>G27*(1+H27/100)</f>
        <v>0</v>
      </c>
    </row>
    <row r="28" spans="1:9">
      <c r="A28" s="15" t="s">
        <v>74</v>
      </c>
      <c r="B28" s="16" t="s">
        <v>10</v>
      </c>
      <c r="C28" s="17"/>
      <c r="D28" s="17"/>
      <c r="E28" s="89">
        <v>0</v>
      </c>
      <c r="F28" s="16">
        <v>55</v>
      </c>
      <c r="G28" s="55">
        <f t="shared" si="1"/>
        <v>0</v>
      </c>
      <c r="H28" s="16">
        <v>21</v>
      </c>
      <c r="I28" s="55">
        <f t="shared" si="0"/>
        <v>0</v>
      </c>
    </row>
    <row r="29" spans="1:9">
      <c r="A29" s="17" t="s">
        <v>75</v>
      </c>
      <c r="B29" s="16" t="s">
        <v>25</v>
      </c>
      <c r="C29" s="17">
        <v>5000</v>
      </c>
      <c r="D29" s="17">
        <v>1</v>
      </c>
      <c r="E29" s="89">
        <v>0</v>
      </c>
      <c r="F29" s="16">
        <v>1</v>
      </c>
      <c r="G29" s="55">
        <f t="shared" si="1"/>
        <v>0</v>
      </c>
      <c r="H29" s="16">
        <v>21</v>
      </c>
      <c r="I29" s="55">
        <f t="shared" si="0"/>
        <v>0</v>
      </c>
    </row>
    <row r="30" spans="1:9">
      <c r="A30" s="17"/>
      <c r="B30" s="24"/>
      <c r="C30" s="23"/>
      <c r="D30" s="23"/>
      <c r="E30" s="66"/>
      <c r="F30" s="24"/>
      <c r="G30" s="69"/>
      <c r="H30" s="24"/>
      <c r="I30" s="69"/>
    </row>
    <row r="31" spans="1:9">
      <c r="A31" s="38" t="s">
        <v>26</v>
      </c>
      <c r="B31" s="24"/>
      <c r="C31" s="23"/>
      <c r="D31" s="23"/>
      <c r="E31" s="66"/>
      <c r="F31" s="24"/>
      <c r="G31" s="70">
        <f>SUM(G13:G29)</f>
        <v>0</v>
      </c>
      <c r="H31" s="30"/>
      <c r="I31" s="72">
        <f>SUM(I13:I29)</f>
        <v>0</v>
      </c>
    </row>
    <row r="32" spans="1:9" ht="15.75">
      <c r="A32" s="8"/>
      <c r="B32" s="11"/>
      <c r="C32" s="1"/>
      <c r="D32" s="1"/>
      <c r="E32" s="64"/>
      <c r="F32" s="11"/>
      <c r="G32" s="58"/>
      <c r="H32" s="2"/>
      <c r="I32" s="58"/>
    </row>
    <row r="33" spans="1:9">
      <c r="A33" s="33" t="s">
        <v>27</v>
      </c>
      <c r="B33" s="34"/>
      <c r="C33" s="35"/>
      <c r="D33" s="35"/>
      <c r="E33" s="68"/>
      <c r="F33" s="34"/>
      <c r="G33" s="71"/>
      <c r="H33" s="34"/>
      <c r="I33" s="71"/>
    </row>
    <row r="34" spans="1:9">
      <c r="A34" s="17" t="s">
        <v>28</v>
      </c>
      <c r="B34" s="16" t="s">
        <v>29</v>
      </c>
      <c r="C34" s="17">
        <v>16</v>
      </c>
      <c r="D34" s="17">
        <v>1</v>
      </c>
      <c r="E34" s="89">
        <v>0</v>
      </c>
      <c r="F34" s="16">
        <v>940</v>
      </c>
      <c r="G34" s="55">
        <f t="shared" ref="G34:G42" si="2">E34*F34</f>
        <v>0</v>
      </c>
      <c r="H34" s="16">
        <v>21</v>
      </c>
      <c r="I34" s="55">
        <f t="shared" ref="I34:I42" si="3">G34*(1+H34/100)</f>
        <v>0</v>
      </c>
    </row>
    <row r="35" spans="1:9">
      <c r="A35" s="17" t="s">
        <v>76</v>
      </c>
      <c r="B35" s="16" t="s">
        <v>29</v>
      </c>
      <c r="C35" s="17"/>
      <c r="D35" s="17"/>
      <c r="E35" s="89">
        <v>0</v>
      </c>
      <c r="F35" s="16">
        <v>250</v>
      </c>
      <c r="G35" s="55">
        <f t="shared" si="2"/>
        <v>0</v>
      </c>
      <c r="H35" s="16">
        <v>21</v>
      </c>
      <c r="I35" s="55">
        <f t="shared" si="3"/>
        <v>0</v>
      </c>
    </row>
    <row r="36" spans="1:9">
      <c r="A36" s="17" t="s">
        <v>77</v>
      </c>
      <c r="B36" s="16" t="s">
        <v>10</v>
      </c>
      <c r="C36" s="17"/>
      <c r="D36" s="17"/>
      <c r="E36" s="89">
        <v>0</v>
      </c>
      <c r="F36" s="16">
        <v>3</v>
      </c>
      <c r="G36" s="55">
        <f t="shared" si="2"/>
        <v>0</v>
      </c>
      <c r="H36" s="16">
        <v>21</v>
      </c>
      <c r="I36" s="55">
        <f t="shared" si="3"/>
        <v>0</v>
      </c>
    </row>
    <row r="37" spans="1:9">
      <c r="A37" s="17" t="s">
        <v>31</v>
      </c>
      <c r="B37" s="16" t="s">
        <v>10</v>
      </c>
      <c r="C37" s="17"/>
      <c r="D37" s="17"/>
      <c r="E37" s="89">
        <v>0</v>
      </c>
      <c r="F37" s="16">
        <v>1</v>
      </c>
      <c r="G37" s="55">
        <f t="shared" si="2"/>
        <v>0</v>
      </c>
      <c r="H37" s="16">
        <v>21</v>
      </c>
      <c r="I37" s="55">
        <f t="shared" si="3"/>
        <v>0</v>
      </c>
    </row>
    <row r="38" spans="1:9">
      <c r="A38" s="17" t="s">
        <v>78</v>
      </c>
      <c r="B38" s="16" t="s">
        <v>29</v>
      </c>
      <c r="C38" s="17"/>
      <c r="D38" s="17"/>
      <c r="E38" s="89">
        <v>0</v>
      </c>
      <c r="F38" s="16">
        <v>380</v>
      </c>
      <c r="G38" s="55">
        <f>E38*F38</f>
        <v>0</v>
      </c>
      <c r="H38" s="16">
        <v>21</v>
      </c>
      <c r="I38" s="55">
        <f>G38*(1+H38/100)</f>
        <v>0</v>
      </c>
    </row>
    <row r="39" spans="1:9">
      <c r="A39" s="17" t="s">
        <v>79</v>
      </c>
      <c r="B39" s="16" t="s">
        <v>10</v>
      </c>
      <c r="C39" s="17"/>
      <c r="D39" s="17"/>
      <c r="E39" s="89">
        <v>0</v>
      </c>
      <c r="F39" s="16">
        <v>32</v>
      </c>
      <c r="G39" s="55">
        <f t="shared" si="2"/>
        <v>0</v>
      </c>
      <c r="H39" s="16">
        <v>21</v>
      </c>
      <c r="I39" s="55">
        <f t="shared" si="3"/>
        <v>0</v>
      </c>
    </row>
    <row r="40" spans="1:9">
      <c r="A40" s="17" t="s">
        <v>106</v>
      </c>
      <c r="B40" s="16" t="s">
        <v>10</v>
      </c>
      <c r="C40" s="17">
        <v>50</v>
      </c>
      <c r="D40" s="17">
        <v>1</v>
      </c>
      <c r="E40" s="89">
        <v>0</v>
      </c>
      <c r="F40" s="16">
        <v>55</v>
      </c>
      <c r="G40" s="55">
        <f t="shared" si="2"/>
        <v>0</v>
      </c>
      <c r="H40" s="16">
        <v>21</v>
      </c>
      <c r="I40" s="55">
        <f t="shared" si="3"/>
        <v>0</v>
      </c>
    </row>
    <row r="41" spans="1:9" ht="24.75">
      <c r="A41" s="27" t="s">
        <v>81</v>
      </c>
      <c r="B41" s="16" t="s">
        <v>82</v>
      </c>
      <c r="C41" s="17"/>
      <c r="D41" s="17"/>
      <c r="E41" s="89">
        <v>0</v>
      </c>
      <c r="F41" s="16">
        <v>16</v>
      </c>
      <c r="G41" s="55">
        <f t="shared" si="2"/>
        <v>0</v>
      </c>
      <c r="H41" s="16">
        <v>21</v>
      </c>
      <c r="I41" s="55">
        <f t="shared" si="3"/>
        <v>0</v>
      </c>
    </row>
    <row r="42" spans="1:9">
      <c r="A42" s="17" t="s">
        <v>35</v>
      </c>
      <c r="B42" s="16" t="s">
        <v>10</v>
      </c>
      <c r="C42" s="17">
        <v>98</v>
      </c>
      <c r="D42" s="17">
        <v>1</v>
      </c>
      <c r="E42" s="89">
        <v>0</v>
      </c>
      <c r="F42" s="16">
        <v>55</v>
      </c>
      <c r="G42" s="55">
        <f t="shared" si="2"/>
        <v>0</v>
      </c>
      <c r="H42" s="16">
        <v>21</v>
      </c>
      <c r="I42" s="55">
        <f t="shared" si="3"/>
        <v>0</v>
      </c>
    </row>
    <row r="43" spans="1:9" ht="15.75">
      <c r="A43" s="23"/>
      <c r="B43" s="11"/>
      <c r="C43" s="1"/>
      <c r="D43" s="1"/>
      <c r="E43" s="64"/>
      <c r="F43" s="11"/>
      <c r="G43" s="57"/>
      <c r="H43" s="11"/>
      <c r="I43" s="57"/>
    </row>
    <row r="44" spans="1:9">
      <c r="A44" s="38" t="s">
        <v>36</v>
      </c>
      <c r="B44" s="24"/>
      <c r="C44" s="23"/>
      <c r="D44" s="23"/>
      <c r="E44" s="66"/>
      <c r="F44" s="24"/>
      <c r="G44" s="70">
        <f>SUM(G34:G42)</f>
        <v>0</v>
      </c>
      <c r="H44" s="30"/>
      <c r="I44" s="72">
        <f>SUM(I34:I42)</f>
        <v>0</v>
      </c>
    </row>
    <row r="45" spans="1:9" ht="15.75">
      <c r="A45" s="1"/>
      <c r="B45" s="11"/>
      <c r="C45" s="1"/>
      <c r="D45" s="1"/>
      <c r="E45" s="64"/>
      <c r="F45" s="11"/>
      <c r="G45" s="57"/>
      <c r="H45" s="11"/>
      <c r="I45" s="57"/>
    </row>
    <row r="46" spans="1:9">
      <c r="A46" s="33" t="s">
        <v>37</v>
      </c>
      <c r="B46" s="34"/>
      <c r="C46" s="35"/>
      <c r="D46" s="35"/>
      <c r="E46" s="68"/>
      <c r="F46" s="34"/>
      <c r="G46" s="71"/>
      <c r="H46" s="34"/>
      <c r="I46" s="71"/>
    </row>
    <row r="47" spans="1:9">
      <c r="A47" s="17" t="s">
        <v>38</v>
      </c>
      <c r="B47" s="16" t="s">
        <v>10</v>
      </c>
      <c r="C47" s="17"/>
      <c r="D47" s="17"/>
      <c r="E47" s="89">
        <v>0</v>
      </c>
      <c r="F47" s="16">
        <v>1</v>
      </c>
      <c r="G47" s="55">
        <f>E47*F47</f>
        <v>0</v>
      </c>
      <c r="H47" s="16">
        <v>21</v>
      </c>
      <c r="I47" s="55">
        <f>G47*(1+H47/100)</f>
        <v>0</v>
      </c>
    </row>
    <row r="48" spans="1:9">
      <c r="A48" s="17" t="s">
        <v>83</v>
      </c>
      <c r="B48" s="16" t="s">
        <v>10</v>
      </c>
      <c r="C48" s="17"/>
      <c r="D48" s="17"/>
      <c r="E48" s="89">
        <v>0</v>
      </c>
      <c r="F48" s="16">
        <v>36</v>
      </c>
      <c r="G48" s="55">
        <f>E48*F48</f>
        <v>0</v>
      </c>
      <c r="H48" s="16">
        <v>21</v>
      </c>
      <c r="I48" s="55">
        <f>G48*(1+H48/100)</f>
        <v>0</v>
      </c>
    </row>
    <row r="49" spans="1:9">
      <c r="A49" s="17" t="s">
        <v>84</v>
      </c>
      <c r="B49" s="16" t="s">
        <v>40</v>
      </c>
      <c r="C49" s="17"/>
      <c r="D49" s="17"/>
      <c r="E49" s="89">
        <v>0</v>
      </c>
      <c r="F49" s="16">
        <v>36</v>
      </c>
      <c r="G49" s="55">
        <f>E49*F49</f>
        <v>0</v>
      </c>
      <c r="H49" s="16">
        <v>21</v>
      </c>
      <c r="I49" s="55">
        <f>G49*(1+H49/100)</f>
        <v>0</v>
      </c>
    </row>
    <row r="50" spans="1:9">
      <c r="A50" s="17" t="s">
        <v>39</v>
      </c>
      <c r="B50" s="16" t="s">
        <v>40</v>
      </c>
      <c r="C50" s="17"/>
      <c r="D50" s="17"/>
      <c r="E50" s="89">
        <v>0</v>
      </c>
      <c r="F50" s="16">
        <v>1</v>
      </c>
      <c r="G50" s="55">
        <f>E50*F50</f>
        <v>0</v>
      </c>
      <c r="H50" s="16">
        <v>21</v>
      </c>
      <c r="I50" s="55">
        <f>G50*(1+H50/100)</f>
        <v>0</v>
      </c>
    </row>
    <row r="51" spans="1:9" ht="15.75">
      <c r="A51" s="23"/>
      <c r="B51" s="11"/>
      <c r="C51" s="1"/>
      <c r="D51" s="1"/>
      <c r="E51" s="22"/>
      <c r="F51" s="11"/>
      <c r="G51" s="57"/>
      <c r="H51" s="11"/>
      <c r="I51" s="57"/>
    </row>
    <row r="52" spans="1:9">
      <c r="A52" s="38" t="s">
        <v>41</v>
      </c>
      <c r="B52" s="24"/>
      <c r="C52" s="23"/>
      <c r="D52" s="23"/>
      <c r="E52" s="25"/>
      <c r="F52" s="24"/>
      <c r="G52" s="70">
        <f>SUM(G47:G50)</f>
        <v>0</v>
      </c>
      <c r="H52" s="30"/>
      <c r="I52" s="72">
        <f>SUM(I47:I50)</f>
        <v>0</v>
      </c>
    </row>
    <row r="53" spans="1:9" ht="15.75">
      <c r="A53" s="8"/>
      <c r="B53" s="11"/>
      <c r="C53" s="1"/>
      <c r="D53" s="1"/>
      <c r="E53" s="22"/>
      <c r="F53" s="11"/>
      <c r="G53" s="58"/>
      <c r="H53" s="2"/>
      <c r="I53" s="74"/>
    </row>
    <row r="54" spans="1:9" ht="18.75">
      <c r="A54" s="77" t="s">
        <v>42</v>
      </c>
      <c r="B54" s="84"/>
      <c r="C54" s="77"/>
      <c r="D54" s="77"/>
      <c r="E54" s="85"/>
      <c r="F54" s="84"/>
      <c r="G54" s="88">
        <f>SUM(G31,G44,G10,G52)</f>
        <v>0</v>
      </c>
      <c r="H54" s="84"/>
      <c r="I54" s="88">
        <f>SUM(I31,I52,I44,I10)</f>
        <v>0</v>
      </c>
    </row>
  </sheetData>
  <sheetProtection sheet="1" objects="1" scenarios="1"/>
  <protectedRanges>
    <protectedRange sqref="E47:E50 E34:E42 E13:E29 E4:E8" name="Oblast1"/>
  </protectedRanges>
  <pageMargins left="0.25" right="0.25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1"/>
  <sheetViews>
    <sheetView topLeftCell="A7" workbookViewId="0">
      <selection activeCell="E16" sqref="E16"/>
    </sheetView>
  </sheetViews>
  <sheetFormatPr defaultRowHeight="15"/>
  <cols>
    <col min="1" max="1" width="37.5703125" customWidth="1"/>
    <col min="2" max="2" width="5.42578125" customWidth="1"/>
    <col min="3" max="4" width="0" hidden="1" customWidth="1"/>
    <col min="5" max="5" width="14.42578125" customWidth="1"/>
    <col min="6" max="6" width="7.140625" customWidth="1"/>
    <col min="7" max="7" width="17.85546875" customWidth="1"/>
    <col min="8" max="8" width="5.140625" customWidth="1"/>
    <col min="9" max="9" width="17.85546875" customWidth="1"/>
  </cols>
  <sheetData>
    <row r="1" spans="1:9" ht="18.75">
      <c r="A1" s="77" t="s">
        <v>130</v>
      </c>
      <c r="B1" s="78"/>
      <c r="C1" s="79"/>
      <c r="D1" s="79"/>
      <c r="E1" s="80"/>
      <c r="F1" s="81"/>
      <c r="G1" s="82"/>
      <c r="H1" s="78"/>
      <c r="I1" s="83"/>
    </row>
    <row r="2" spans="1:9" ht="15.75">
      <c r="A2" s="1"/>
      <c r="B2" s="2" t="s">
        <v>0</v>
      </c>
      <c r="C2" s="2" t="s">
        <v>1</v>
      </c>
      <c r="D2" s="2" t="s">
        <v>2</v>
      </c>
      <c r="E2" s="3" t="s">
        <v>3</v>
      </c>
      <c r="F2" s="2" t="s">
        <v>4</v>
      </c>
      <c r="G2" s="4" t="s">
        <v>5</v>
      </c>
      <c r="H2" s="2" t="s">
        <v>6</v>
      </c>
      <c r="I2" s="4" t="s">
        <v>7</v>
      </c>
    </row>
    <row r="3" spans="1:9" ht="15.75">
      <c r="A3" s="5" t="s">
        <v>8</v>
      </c>
      <c r="B3" s="6"/>
      <c r="C3" s="13"/>
      <c r="D3" s="13"/>
      <c r="E3" s="14"/>
      <c r="F3" s="6"/>
      <c r="G3" s="7"/>
      <c r="H3" s="6"/>
      <c r="I3" s="7"/>
    </row>
    <row r="4" spans="1:9">
      <c r="A4" s="15" t="s">
        <v>9</v>
      </c>
      <c r="B4" s="16" t="s">
        <v>10</v>
      </c>
      <c r="C4" s="17"/>
      <c r="D4" s="17"/>
      <c r="E4" s="89">
        <v>0</v>
      </c>
      <c r="F4" s="16">
        <v>1</v>
      </c>
      <c r="G4" s="55">
        <f>E4*F4</f>
        <v>0</v>
      </c>
      <c r="H4" s="16">
        <v>21</v>
      </c>
      <c r="I4" s="55">
        <f>G4*(1+H4/100)</f>
        <v>0</v>
      </c>
    </row>
    <row r="5" spans="1:9">
      <c r="A5" s="15" t="s">
        <v>11</v>
      </c>
      <c r="B5" s="16" t="s">
        <v>10</v>
      </c>
      <c r="C5" s="17"/>
      <c r="D5" s="17"/>
      <c r="E5" s="89">
        <v>0</v>
      </c>
      <c r="F5" s="16">
        <v>1</v>
      </c>
      <c r="G5" s="55">
        <f>E5*F5</f>
        <v>0</v>
      </c>
      <c r="H5" s="16">
        <v>21</v>
      </c>
      <c r="I5" s="55">
        <f>G5*(1+H5/100)</f>
        <v>0</v>
      </c>
    </row>
    <row r="6" spans="1:9">
      <c r="A6" s="15" t="s">
        <v>12</v>
      </c>
      <c r="B6" s="16" t="s">
        <v>10</v>
      </c>
      <c r="C6" s="17"/>
      <c r="D6" s="17"/>
      <c r="E6" s="89">
        <v>0</v>
      </c>
      <c r="F6" s="18">
        <v>5</v>
      </c>
      <c r="G6" s="55">
        <f>E6*F6</f>
        <v>0</v>
      </c>
      <c r="H6" s="16">
        <v>21</v>
      </c>
      <c r="I6" s="55">
        <f>G6*(1+H6/100)</f>
        <v>0</v>
      </c>
    </row>
    <row r="7" spans="1:9">
      <c r="A7" s="15" t="s">
        <v>13</v>
      </c>
      <c r="B7" s="16" t="s">
        <v>10</v>
      </c>
      <c r="C7" s="17"/>
      <c r="D7" s="17"/>
      <c r="E7" s="89">
        <v>0</v>
      </c>
      <c r="F7" s="18">
        <v>1</v>
      </c>
      <c r="G7" s="55">
        <f>E7*F7</f>
        <v>0</v>
      </c>
      <c r="H7" s="16">
        <v>21</v>
      </c>
      <c r="I7" s="55">
        <f>G7*(1+H7/100)</f>
        <v>0</v>
      </c>
    </row>
    <row r="8" spans="1:9">
      <c r="A8" s="17"/>
      <c r="B8" s="16"/>
      <c r="C8" s="16"/>
      <c r="D8" s="16"/>
      <c r="E8" s="59"/>
      <c r="F8" s="16"/>
      <c r="G8" s="59"/>
      <c r="H8" s="16"/>
      <c r="I8" s="75"/>
    </row>
    <row r="9" spans="1:9" ht="18">
      <c r="A9" s="8" t="s">
        <v>14</v>
      </c>
      <c r="B9" s="2"/>
      <c r="C9" s="8"/>
      <c r="D9" s="8"/>
      <c r="E9" s="63"/>
      <c r="F9" s="9"/>
      <c r="G9" s="58">
        <f>SUM(G4:G7)</f>
        <v>0</v>
      </c>
      <c r="H9" s="2"/>
      <c r="I9" s="58">
        <f>SUM(I4:I7)</f>
        <v>0</v>
      </c>
    </row>
    <row r="10" spans="1:9" ht="15.75">
      <c r="A10" s="1"/>
      <c r="B10" s="11"/>
      <c r="C10" s="1"/>
      <c r="D10" s="1"/>
      <c r="E10" s="64"/>
      <c r="F10" s="11"/>
      <c r="G10" s="57"/>
      <c r="H10" s="11"/>
      <c r="I10" s="73"/>
    </row>
    <row r="11" spans="1:9" ht="15.75">
      <c r="A11" s="5" t="s">
        <v>15</v>
      </c>
      <c r="B11" s="6"/>
      <c r="C11" s="13"/>
      <c r="D11" s="13"/>
      <c r="E11" s="65"/>
      <c r="F11" s="6"/>
      <c r="G11" s="60"/>
      <c r="H11" s="6"/>
      <c r="I11" s="60"/>
    </row>
    <row r="12" spans="1:9">
      <c r="A12" s="15" t="s">
        <v>16</v>
      </c>
      <c r="B12" s="16" t="s">
        <v>10</v>
      </c>
      <c r="C12" s="17"/>
      <c r="D12" s="17"/>
      <c r="E12" s="89">
        <v>0</v>
      </c>
      <c r="F12" s="16">
        <v>180</v>
      </c>
      <c r="G12" s="55">
        <f t="shared" ref="G12:G20" si="0">E12*F12</f>
        <v>0</v>
      </c>
      <c r="H12" s="16">
        <v>21</v>
      </c>
      <c r="I12" s="55">
        <f t="shared" ref="I12:I20" si="1">G12*(1+H12/100)</f>
        <v>0</v>
      </c>
    </row>
    <row r="13" spans="1:9">
      <c r="A13" s="15" t="s">
        <v>17</v>
      </c>
      <c r="B13" s="16" t="s">
        <v>10</v>
      </c>
      <c r="C13" s="17"/>
      <c r="D13" s="17"/>
      <c r="E13" s="89">
        <v>0</v>
      </c>
      <c r="F13" s="16">
        <v>1</v>
      </c>
      <c r="G13" s="55">
        <f t="shared" si="0"/>
        <v>0</v>
      </c>
      <c r="H13" s="16">
        <v>21</v>
      </c>
      <c r="I13" s="55">
        <f t="shared" si="1"/>
        <v>0</v>
      </c>
    </row>
    <row r="14" spans="1:9">
      <c r="A14" s="15" t="s">
        <v>18</v>
      </c>
      <c r="B14" s="16" t="s">
        <v>10</v>
      </c>
      <c r="C14" s="17"/>
      <c r="D14" s="17"/>
      <c r="E14" s="89">
        <v>0</v>
      </c>
      <c r="F14" s="16">
        <v>7</v>
      </c>
      <c r="G14" s="55">
        <f t="shared" si="0"/>
        <v>0</v>
      </c>
      <c r="H14" s="16">
        <v>21</v>
      </c>
      <c r="I14" s="55">
        <f t="shared" si="1"/>
        <v>0</v>
      </c>
    </row>
    <row r="15" spans="1:9">
      <c r="A15" s="15" t="s">
        <v>19</v>
      </c>
      <c r="B15" s="16" t="s">
        <v>10</v>
      </c>
      <c r="C15" s="17"/>
      <c r="D15" s="17"/>
      <c r="E15" s="89">
        <v>0</v>
      </c>
      <c r="F15" s="16">
        <v>1</v>
      </c>
      <c r="G15" s="55">
        <f t="shared" si="0"/>
        <v>0</v>
      </c>
      <c r="H15" s="16">
        <v>21</v>
      </c>
      <c r="I15" s="55">
        <f>G15*(1+H15/100)</f>
        <v>0</v>
      </c>
    </row>
    <row r="16" spans="1:9">
      <c r="A16" s="15" t="s">
        <v>20</v>
      </c>
      <c r="B16" s="16" t="s">
        <v>10</v>
      </c>
      <c r="C16" s="17"/>
      <c r="D16" s="17"/>
      <c r="E16" s="89">
        <v>0</v>
      </c>
      <c r="F16" s="16">
        <v>1</v>
      </c>
      <c r="G16" s="55">
        <f t="shared" si="0"/>
        <v>0</v>
      </c>
      <c r="H16" s="16">
        <v>21</v>
      </c>
      <c r="I16" s="55">
        <f>G16*(1+H16/100)</f>
        <v>0</v>
      </c>
    </row>
    <row r="17" spans="1:9">
      <c r="A17" s="15" t="s">
        <v>21</v>
      </c>
      <c r="B17" s="16" t="s">
        <v>10</v>
      </c>
      <c r="C17" s="17"/>
      <c r="D17" s="17"/>
      <c r="E17" s="89">
        <v>0</v>
      </c>
      <c r="F17" s="16">
        <v>1</v>
      </c>
      <c r="G17" s="55">
        <f>E17*F17</f>
        <v>0</v>
      </c>
      <c r="H17" s="16">
        <v>21</v>
      </c>
      <c r="I17" s="55">
        <f>G17*(1+H17/100)</f>
        <v>0</v>
      </c>
    </row>
    <row r="18" spans="1:9">
      <c r="A18" s="15" t="s">
        <v>22</v>
      </c>
      <c r="B18" s="16" t="s">
        <v>10</v>
      </c>
      <c r="C18" s="17"/>
      <c r="D18" s="17"/>
      <c r="E18" s="89">
        <v>0</v>
      </c>
      <c r="F18" s="16">
        <v>1</v>
      </c>
      <c r="G18" s="55">
        <f>E18*F18</f>
        <v>0</v>
      </c>
      <c r="H18" s="16">
        <v>21</v>
      </c>
      <c r="I18" s="55">
        <f>G18*(1+H18/100)</f>
        <v>0</v>
      </c>
    </row>
    <row r="19" spans="1:9">
      <c r="A19" s="15" t="s">
        <v>23</v>
      </c>
      <c r="B19" s="16" t="s">
        <v>10</v>
      </c>
      <c r="C19" s="17"/>
      <c r="D19" s="17"/>
      <c r="E19" s="89">
        <v>0</v>
      </c>
      <c r="F19" s="16">
        <v>8</v>
      </c>
      <c r="G19" s="55">
        <f t="shared" si="0"/>
        <v>0</v>
      </c>
      <c r="H19" s="16">
        <v>21</v>
      </c>
      <c r="I19" s="55">
        <f t="shared" si="1"/>
        <v>0</v>
      </c>
    </row>
    <row r="20" spans="1:9">
      <c r="A20" s="17" t="s">
        <v>24</v>
      </c>
      <c r="B20" s="16" t="s">
        <v>25</v>
      </c>
      <c r="C20" s="17">
        <v>5000</v>
      </c>
      <c r="D20" s="17">
        <v>1</v>
      </c>
      <c r="E20" s="89">
        <v>0</v>
      </c>
      <c r="F20" s="16">
        <v>1</v>
      </c>
      <c r="G20" s="55">
        <f t="shared" si="0"/>
        <v>0</v>
      </c>
      <c r="H20" s="16">
        <v>21</v>
      </c>
      <c r="I20" s="55">
        <f t="shared" si="1"/>
        <v>0</v>
      </c>
    </row>
    <row r="21" spans="1:9">
      <c r="A21" s="17"/>
      <c r="B21" s="16"/>
      <c r="C21" s="17"/>
      <c r="D21" s="17"/>
      <c r="E21" s="62"/>
      <c r="F21" s="16"/>
      <c r="G21" s="55"/>
      <c r="H21" s="16"/>
      <c r="I21" s="55"/>
    </row>
    <row r="22" spans="1:9" ht="15.75">
      <c r="A22" s="8" t="s">
        <v>26</v>
      </c>
      <c r="B22" s="11"/>
      <c r="C22" s="1"/>
      <c r="D22" s="1"/>
      <c r="E22" s="64"/>
      <c r="F22" s="11"/>
      <c r="G22" s="56">
        <f>SUM(G12:G20)</f>
        <v>0</v>
      </c>
      <c r="H22" s="2"/>
      <c r="I22" s="56">
        <f>SUM(I12:I20)</f>
        <v>0</v>
      </c>
    </row>
    <row r="23" spans="1:9" ht="15.75">
      <c r="A23" s="8"/>
      <c r="B23" s="11"/>
      <c r="C23" s="1"/>
      <c r="D23" s="1"/>
      <c r="E23" s="64"/>
      <c r="F23" s="11"/>
      <c r="G23" s="58"/>
      <c r="H23" s="2"/>
      <c r="I23" s="58"/>
    </row>
    <row r="24" spans="1:9" ht="15.75">
      <c r="A24" s="5" t="s">
        <v>27</v>
      </c>
      <c r="B24" s="6"/>
      <c r="C24" s="13"/>
      <c r="D24" s="13"/>
      <c r="E24" s="65"/>
      <c r="F24" s="6"/>
      <c r="G24" s="60"/>
      <c r="H24" s="6"/>
      <c r="I24" s="60"/>
    </row>
    <row r="25" spans="1:9">
      <c r="A25" s="17" t="s">
        <v>28</v>
      </c>
      <c r="B25" s="16" t="s">
        <v>29</v>
      </c>
      <c r="C25" s="17">
        <v>16</v>
      </c>
      <c r="D25" s="17">
        <v>1</v>
      </c>
      <c r="E25" s="89">
        <v>0</v>
      </c>
      <c r="F25" s="16">
        <v>180</v>
      </c>
      <c r="G25" s="55">
        <f t="shared" ref="G25:G31" si="2">E25*F25</f>
        <v>0</v>
      </c>
      <c r="H25" s="16">
        <v>21</v>
      </c>
      <c r="I25" s="55">
        <f t="shared" ref="I25:I31" si="3">G25*(1+H25/100)</f>
        <v>0</v>
      </c>
    </row>
    <row r="26" spans="1:9">
      <c r="A26" s="17" t="s">
        <v>30</v>
      </c>
      <c r="B26" s="16" t="s">
        <v>10</v>
      </c>
      <c r="C26" s="17"/>
      <c r="D26" s="17"/>
      <c r="E26" s="89">
        <v>0</v>
      </c>
      <c r="F26" s="16">
        <v>1</v>
      </c>
      <c r="G26" s="55">
        <f t="shared" si="2"/>
        <v>0</v>
      </c>
      <c r="H26" s="16">
        <v>21</v>
      </c>
      <c r="I26" s="55">
        <f t="shared" si="3"/>
        <v>0</v>
      </c>
    </row>
    <row r="27" spans="1:9">
      <c r="A27" s="17" t="s">
        <v>31</v>
      </c>
      <c r="B27" s="16" t="s">
        <v>10</v>
      </c>
      <c r="C27" s="17"/>
      <c r="D27" s="17"/>
      <c r="E27" s="89">
        <v>0</v>
      </c>
      <c r="F27" s="16">
        <v>1</v>
      </c>
      <c r="G27" s="55">
        <f t="shared" si="2"/>
        <v>0</v>
      </c>
      <c r="H27" s="16">
        <v>21</v>
      </c>
      <c r="I27" s="55">
        <f t="shared" si="3"/>
        <v>0</v>
      </c>
    </row>
    <row r="28" spans="1:9">
      <c r="A28" s="17" t="s">
        <v>32</v>
      </c>
      <c r="B28" s="16" t="s">
        <v>29</v>
      </c>
      <c r="C28" s="17">
        <v>16</v>
      </c>
      <c r="D28" s="17">
        <v>90</v>
      </c>
      <c r="E28" s="89">
        <v>0</v>
      </c>
      <c r="F28" s="16">
        <v>90</v>
      </c>
      <c r="G28" s="55">
        <f t="shared" si="2"/>
        <v>0</v>
      </c>
      <c r="H28" s="16">
        <v>21</v>
      </c>
      <c r="I28" s="55">
        <f t="shared" si="3"/>
        <v>0</v>
      </c>
    </row>
    <row r="29" spans="1:9">
      <c r="A29" s="17" t="s">
        <v>33</v>
      </c>
      <c r="B29" s="16" t="s">
        <v>10</v>
      </c>
      <c r="C29" s="17">
        <v>50</v>
      </c>
      <c r="D29" s="17">
        <v>1</v>
      </c>
      <c r="E29" s="89">
        <v>0</v>
      </c>
      <c r="F29" s="16">
        <v>7</v>
      </c>
      <c r="G29" s="55">
        <f t="shared" si="2"/>
        <v>0</v>
      </c>
      <c r="H29" s="16">
        <v>21</v>
      </c>
      <c r="I29" s="55">
        <f t="shared" si="3"/>
        <v>0</v>
      </c>
    </row>
    <row r="30" spans="1:9">
      <c r="A30" s="17" t="s">
        <v>34</v>
      </c>
      <c r="B30" s="16" t="s">
        <v>10</v>
      </c>
      <c r="C30" s="17"/>
      <c r="D30" s="17"/>
      <c r="E30" s="89">
        <v>0</v>
      </c>
      <c r="F30" s="16">
        <v>1</v>
      </c>
      <c r="G30" s="55">
        <f t="shared" si="2"/>
        <v>0</v>
      </c>
      <c r="H30" s="16">
        <v>21</v>
      </c>
      <c r="I30" s="55">
        <f t="shared" si="3"/>
        <v>0</v>
      </c>
    </row>
    <row r="31" spans="1:9">
      <c r="A31" s="17" t="s">
        <v>35</v>
      </c>
      <c r="B31" s="16" t="s">
        <v>10</v>
      </c>
      <c r="C31" s="17">
        <v>98</v>
      </c>
      <c r="D31" s="17">
        <v>1</v>
      </c>
      <c r="E31" s="89">
        <v>0</v>
      </c>
      <c r="F31" s="16">
        <v>7</v>
      </c>
      <c r="G31" s="55">
        <f t="shared" si="2"/>
        <v>0</v>
      </c>
      <c r="H31" s="16">
        <v>21</v>
      </c>
      <c r="I31" s="55">
        <f t="shared" si="3"/>
        <v>0</v>
      </c>
    </row>
    <row r="32" spans="1:9" ht="15.75">
      <c r="A32" s="23"/>
      <c r="B32" s="11"/>
      <c r="C32" s="1"/>
      <c r="D32" s="1"/>
      <c r="E32" s="64"/>
      <c r="F32" s="11"/>
      <c r="G32" s="57"/>
      <c r="H32" s="11"/>
      <c r="I32" s="57"/>
    </row>
    <row r="33" spans="1:9" ht="15.75">
      <c r="A33" s="8" t="s">
        <v>36</v>
      </c>
      <c r="B33" s="11"/>
      <c r="C33" s="1"/>
      <c r="D33" s="1"/>
      <c r="E33" s="64"/>
      <c r="F33" s="11"/>
      <c r="G33" s="58">
        <f>SUM(G25:G31)</f>
        <v>0</v>
      </c>
      <c r="H33" s="2"/>
      <c r="I33" s="58">
        <f>SUM(I25:I31)</f>
        <v>0</v>
      </c>
    </row>
    <row r="34" spans="1:9" ht="15.75">
      <c r="A34" s="1"/>
      <c r="B34" s="11"/>
      <c r="C34" s="1"/>
      <c r="D34" s="1"/>
      <c r="E34" s="64"/>
      <c r="F34" s="11"/>
      <c r="G34" s="57"/>
      <c r="H34" s="11"/>
      <c r="I34" s="57"/>
    </row>
    <row r="35" spans="1:9" ht="15.75">
      <c r="A35" s="5" t="s">
        <v>37</v>
      </c>
      <c r="B35" s="6"/>
      <c r="C35" s="13"/>
      <c r="D35" s="13"/>
      <c r="E35" s="65"/>
      <c r="F35" s="6"/>
      <c r="G35" s="60"/>
      <c r="H35" s="6"/>
      <c r="I35" s="60"/>
    </row>
    <row r="36" spans="1:9">
      <c r="A36" s="17" t="s">
        <v>38</v>
      </c>
      <c r="B36" s="16" t="s">
        <v>10</v>
      </c>
      <c r="C36" s="17"/>
      <c r="D36" s="17"/>
      <c r="E36" s="89">
        <v>0</v>
      </c>
      <c r="F36" s="16">
        <v>1</v>
      </c>
      <c r="G36" s="55">
        <f>E36*F36</f>
        <v>0</v>
      </c>
      <c r="H36" s="16">
        <v>21</v>
      </c>
      <c r="I36" s="55">
        <f>G36*(1+H36/100)</f>
        <v>0</v>
      </c>
    </row>
    <row r="37" spans="1:9">
      <c r="A37" s="17" t="s">
        <v>39</v>
      </c>
      <c r="B37" s="16" t="s">
        <v>40</v>
      </c>
      <c r="C37" s="17"/>
      <c r="D37" s="17"/>
      <c r="E37" s="89">
        <v>0</v>
      </c>
      <c r="F37" s="16">
        <v>1</v>
      </c>
      <c r="G37" s="55">
        <f>E37*F37</f>
        <v>0</v>
      </c>
      <c r="H37" s="16">
        <v>21</v>
      </c>
      <c r="I37" s="55">
        <f>G37*(1+H37/100)</f>
        <v>0</v>
      </c>
    </row>
    <row r="38" spans="1:9" ht="15.75">
      <c r="A38" s="23"/>
      <c r="B38" s="11"/>
      <c r="C38" s="1"/>
      <c r="D38" s="1"/>
      <c r="E38" s="22"/>
      <c r="F38" s="11"/>
      <c r="G38" s="57"/>
      <c r="H38" s="11"/>
      <c r="I38" s="57"/>
    </row>
    <row r="39" spans="1:9" ht="15.75">
      <c r="A39" s="8" t="s">
        <v>41</v>
      </c>
      <c r="B39" s="11"/>
      <c r="C39" s="1"/>
      <c r="D39" s="1"/>
      <c r="E39" s="22"/>
      <c r="F39" s="11"/>
      <c r="G39" s="58">
        <f>SUM(G36:G37)</f>
        <v>0</v>
      </c>
      <c r="H39" s="2"/>
      <c r="I39" s="58">
        <f>SUM(I36:I37)</f>
        <v>0</v>
      </c>
    </row>
    <row r="40" spans="1:9" ht="15.75">
      <c r="A40" s="1"/>
      <c r="B40" s="11"/>
      <c r="C40" s="1"/>
      <c r="D40" s="1"/>
      <c r="E40" s="22"/>
      <c r="F40" s="11"/>
      <c r="G40" s="57"/>
      <c r="H40" s="11"/>
      <c r="I40" s="57"/>
    </row>
    <row r="41" spans="1:9" ht="18.75">
      <c r="A41" s="77" t="s">
        <v>42</v>
      </c>
      <c r="B41" s="84"/>
      <c r="C41" s="77"/>
      <c r="D41" s="77"/>
      <c r="E41" s="85"/>
      <c r="F41" s="84"/>
      <c r="G41" s="86">
        <f>SUM(G22,G33,G9,G39)</f>
        <v>0</v>
      </c>
      <c r="H41" s="84"/>
      <c r="I41" s="86">
        <f>SUM(I22,I39,I33,I9)</f>
        <v>0</v>
      </c>
    </row>
  </sheetData>
  <sheetProtection sheet="1" objects="1" scenarios="1"/>
  <protectedRanges>
    <protectedRange sqref="E4:E7 E12:E20 E25:E31 E36:E37" name="Oblast1"/>
  </protectedRanges>
  <pageMargins left="0.25" right="0.25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3"/>
  <sheetViews>
    <sheetView workbookViewId="0">
      <selection activeCell="E18" sqref="E18"/>
    </sheetView>
  </sheetViews>
  <sheetFormatPr defaultRowHeight="15"/>
  <cols>
    <col min="1" max="1" width="37.5703125" customWidth="1"/>
    <col min="2" max="2" width="5.42578125" customWidth="1"/>
    <col min="3" max="4" width="0" hidden="1" customWidth="1"/>
    <col min="5" max="5" width="14.42578125" customWidth="1"/>
    <col min="6" max="6" width="7.140625" customWidth="1"/>
    <col min="7" max="7" width="17.85546875" customWidth="1"/>
    <col min="8" max="8" width="5.140625" customWidth="1"/>
    <col min="9" max="9" width="17.85546875" customWidth="1"/>
  </cols>
  <sheetData>
    <row r="1" spans="1:9" ht="18.75">
      <c r="A1" s="77" t="s">
        <v>43</v>
      </c>
      <c r="B1" s="78"/>
      <c r="C1" s="79"/>
      <c r="D1" s="79"/>
      <c r="E1" s="80"/>
      <c r="F1" s="81"/>
      <c r="G1" s="82"/>
      <c r="H1" s="78"/>
      <c r="I1" s="82"/>
    </row>
    <row r="2" spans="1:9" ht="15.75">
      <c r="A2" s="1"/>
      <c r="B2" s="2" t="s">
        <v>0</v>
      </c>
      <c r="C2" s="2" t="s">
        <v>1</v>
      </c>
      <c r="D2" s="2" t="s">
        <v>2</v>
      </c>
      <c r="E2" s="3" t="s">
        <v>3</v>
      </c>
      <c r="F2" s="2" t="s">
        <v>4</v>
      </c>
      <c r="G2" s="4" t="s">
        <v>5</v>
      </c>
      <c r="H2" s="2" t="s">
        <v>6</v>
      </c>
      <c r="I2" s="4" t="s">
        <v>7</v>
      </c>
    </row>
    <row r="3" spans="1:9" ht="15.75">
      <c r="A3" s="5" t="s">
        <v>8</v>
      </c>
      <c r="B3" s="6"/>
      <c r="C3" s="13"/>
      <c r="D3" s="13"/>
      <c r="E3" s="14"/>
      <c r="F3" s="6"/>
      <c r="G3" s="7"/>
      <c r="H3" s="6"/>
      <c r="I3" s="7"/>
    </row>
    <row r="4" spans="1:9">
      <c r="A4" s="15" t="s">
        <v>44</v>
      </c>
      <c r="B4" s="24" t="s">
        <v>10</v>
      </c>
      <c r="C4" s="23"/>
      <c r="D4" s="23"/>
      <c r="E4" s="90">
        <v>0</v>
      </c>
      <c r="F4" s="24">
        <v>2</v>
      </c>
      <c r="G4" s="69">
        <f t="shared" ref="G4:G12" si="0">E4*F4</f>
        <v>0</v>
      </c>
      <c r="H4" s="24">
        <v>21</v>
      </c>
      <c r="I4" s="69">
        <f t="shared" ref="I4:I12" si="1">G4*(1+H4/100)</f>
        <v>0</v>
      </c>
    </row>
    <row r="5" spans="1:9">
      <c r="A5" s="15" t="s">
        <v>45</v>
      </c>
      <c r="B5" s="24" t="s">
        <v>10</v>
      </c>
      <c r="C5" s="23"/>
      <c r="D5" s="23"/>
      <c r="E5" s="90">
        <v>0</v>
      </c>
      <c r="F5" s="24">
        <v>3</v>
      </c>
      <c r="G5" s="69">
        <f t="shared" si="0"/>
        <v>0</v>
      </c>
      <c r="H5" s="24">
        <v>21</v>
      </c>
      <c r="I5" s="69">
        <f t="shared" si="1"/>
        <v>0</v>
      </c>
    </row>
    <row r="6" spans="1:9">
      <c r="A6" s="15" t="s">
        <v>46</v>
      </c>
      <c r="B6" s="24" t="s">
        <v>10</v>
      </c>
      <c r="C6" s="23"/>
      <c r="D6" s="23"/>
      <c r="E6" s="90">
        <v>0</v>
      </c>
      <c r="F6" s="25">
        <v>1</v>
      </c>
      <c r="G6" s="69">
        <f>E6*F6</f>
        <v>0</v>
      </c>
      <c r="H6" s="24">
        <v>21</v>
      </c>
      <c r="I6" s="69">
        <f>G6*(1+H6/100)</f>
        <v>0</v>
      </c>
    </row>
    <row r="7" spans="1:9">
      <c r="A7" s="15" t="s">
        <v>47</v>
      </c>
      <c r="B7" s="24" t="s">
        <v>10</v>
      </c>
      <c r="C7" s="23"/>
      <c r="D7" s="23"/>
      <c r="E7" s="90">
        <v>0</v>
      </c>
      <c r="F7" s="25">
        <v>3</v>
      </c>
      <c r="G7" s="69">
        <f t="shared" si="0"/>
        <v>0</v>
      </c>
      <c r="H7" s="24">
        <v>21</v>
      </c>
      <c r="I7" s="69">
        <f t="shared" si="1"/>
        <v>0</v>
      </c>
    </row>
    <row r="8" spans="1:9">
      <c r="A8" s="15" t="s">
        <v>48</v>
      </c>
      <c r="B8" s="24" t="s">
        <v>10</v>
      </c>
      <c r="C8" s="23"/>
      <c r="D8" s="23"/>
      <c r="E8" s="90">
        <v>0</v>
      </c>
      <c r="F8" s="25">
        <v>6</v>
      </c>
      <c r="G8" s="69">
        <f t="shared" si="0"/>
        <v>0</v>
      </c>
      <c r="H8" s="24">
        <v>21</v>
      </c>
      <c r="I8" s="69">
        <f t="shared" si="1"/>
        <v>0</v>
      </c>
    </row>
    <row r="9" spans="1:9" ht="15.75">
      <c r="A9" s="15" t="s">
        <v>49</v>
      </c>
      <c r="B9" s="24" t="s">
        <v>10</v>
      </c>
      <c r="C9" s="1"/>
      <c r="D9" s="1"/>
      <c r="E9" s="90">
        <v>0</v>
      </c>
      <c r="F9" s="25">
        <v>2</v>
      </c>
      <c r="G9" s="69">
        <f t="shared" si="0"/>
        <v>0</v>
      </c>
      <c r="H9" s="24">
        <v>21</v>
      </c>
      <c r="I9" s="69">
        <f t="shared" si="1"/>
        <v>0</v>
      </c>
    </row>
    <row r="10" spans="1:9" ht="15.75">
      <c r="A10" s="15" t="s">
        <v>50</v>
      </c>
      <c r="B10" s="24" t="s">
        <v>10</v>
      </c>
      <c r="C10" s="1"/>
      <c r="D10" s="1"/>
      <c r="E10" s="90">
        <v>0</v>
      </c>
      <c r="F10" s="25">
        <v>37</v>
      </c>
      <c r="G10" s="69">
        <f t="shared" si="0"/>
        <v>0</v>
      </c>
      <c r="H10" s="24">
        <v>21</v>
      </c>
      <c r="I10" s="69">
        <f t="shared" si="1"/>
        <v>0</v>
      </c>
    </row>
    <row r="11" spans="1:9">
      <c r="A11" s="15" t="s">
        <v>51</v>
      </c>
      <c r="B11" s="16" t="s">
        <v>10</v>
      </c>
      <c r="C11" s="17"/>
      <c r="D11" s="17"/>
      <c r="E11" s="90">
        <v>0</v>
      </c>
      <c r="F11" s="25">
        <v>1</v>
      </c>
      <c r="G11" s="69">
        <f t="shared" si="0"/>
        <v>0</v>
      </c>
      <c r="H11" s="24">
        <v>21</v>
      </c>
      <c r="I11" s="69">
        <f t="shared" si="1"/>
        <v>0</v>
      </c>
    </row>
    <row r="12" spans="1:9" ht="15.75">
      <c r="A12" s="26" t="s">
        <v>52</v>
      </c>
      <c r="B12" s="24" t="s">
        <v>10</v>
      </c>
      <c r="C12" s="1"/>
      <c r="D12" s="1"/>
      <c r="E12" s="90">
        <v>0</v>
      </c>
      <c r="F12" s="25">
        <v>16</v>
      </c>
      <c r="G12" s="69">
        <f t="shared" si="0"/>
        <v>0</v>
      </c>
      <c r="H12" s="24">
        <v>21</v>
      </c>
      <c r="I12" s="69">
        <f t="shared" si="1"/>
        <v>0</v>
      </c>
    </row>
    <row r="13" spans="1:9" ht="15.75">
      <c r="A13" s="15"/>
      <c r="B13" s="24"/>
      <c r="C13" s="1"/>
      <c r="D13" s="1"/>
      <c r="E13" s="66"/>
      <c r="F13" s="25"/>
      <c r="G13" s="69"/>
      <c r="H13" s="24"/>
      <c r="I13" s="69"/>
    </row>
    <row r="14" spans="1:9" ht="18">
      <c r="A14" s="8" t="s">
        <v>14</v>
      </c>
      <c r="B14" s="2"/>
      <c r="C14" s="8"/>
      <c r="D14" s="8"/>
      <c r="E14" s="63"/>
      <c r="F14" s="9"/>
      <c r="G14" s="58">
        <f>SUM(G4:G12)</f>
        <v>0</v>
      </c>
      <c r="H14" s="2"/>
      <c r="I14" s="74">
        <f>SUM(I4:I12)</f>
        <v>0</v>
      </c>
    </row>
    <row r="15" spans="1:9" ht="15.75">
      <c r="A15" s="1"/>
      <c r="B15" s="11"/>
      <c r="C15" s="1"/>
      <c r="D15" s="1"/>
      <c r="E15" s="64"/>
      <c r="F15" s="11"/>
      <c r="G15" s="57"/>
      <c r="H15" s="11"/>
      <c r="I15" s="73"/>
    </row>
    <row r="16" spans="1:9" ht="15.75">
      <c r="A16" s="5" t="s">
        <v>53</v>
      </c>
      <c r="B16" s="6"/>
      <c r="C16" s="13"/>
      <c r="D16" s="13"/>
      <c r="E16" s="65"/>
      <c r="F16" s="6"/>
      <c r="G16" s="60"/>
      <c r="H16" s="6"/>
      <c r="I16" s="60"/>
    </row>
    <row r="17" spans="1:9">
      <c r="A17" s="15" t="s">
        <v>54</v>
      </c>
      <c r="B17" s="24" t="s">
        <v>29</v>
      </c>
      <c r="C17" s="23"/>
      <c r="D17" s="23"/>
      <c r="E17" s="90">
        <v>0</v>
      </c>
      <c r="F17" s="24">
        <v>3500</v>
      </c>
      <c r="G17" s="69">
        <f t="shared" ref="G17:G38" si="2">E17*F17</f>
        <v>0</v>
      </c>
      <c r="H17" s="24">
        <v>21</v>
      </c>
      <c r="I17" s="69">
        <f t="shared" ref="I17:I38" si="3">G17*(1+H17/100)</f>
        <v>0</v>
      </c>
    </row>
    <row r="18" spans="1:9">
      <c r="A18" s="15" t="s">
        <v>55</v>
      </c>
      <c r="B18" s="24" t="s">
        <v>29</v>
      </c>
      <c r="C18" s="23"/>
      <c r="D18" s="23"/>
      <c r="E18" s="90">
        <v>0</v>
      </c>
      <c r="F18" s="24">
        <v>400</v>
      </c>
      <c r="G18" s="69">
        <f t="shared" si="2"/>
        <v>0</v>
      </c>
      <c r="H18" s="24">
        <v>21</v>
      </c>
      <c r="I18" s="69">
        <f t="shared" si="3"/>
        <v>0</v>
      </c>
    </row>
    <row r="19" spans="1:9">
      <c r="A19" s="15" t="s">
        <v>56</v>
      </c>
      <c r="B19" s="24" t="s">
        <v>10</v>
      </c>
      <c r="C19" s="23"/>
      <c r="D19" s="23"/>
      <c r="E19" s="90">
        <v>0</v>
      </c>
      <c r="F19" s="24">
        <v>2</v>
      </c>
      <c r="G19" s="69">
        <f t="shared" si="2"/>
        <v>0</v>
      </c>
      <c r="H19" s="24">
        <v>21</v>
      </c>
      <c r="I19" s="69">
        <f t="shared" si="3"/>
        <v>0</v>
      </c>
    </row>
    <row r="20" spans="1:9">
      <c r="A20" s="15" t="s">
        <v>57</v>
      </c>
      <c r="B20" s="24" t="s">
        <v>10</v>
      </c>
      <c r="C20" s="23"/>
      <c r="D20" s="23"/>
      <c r="E20" s="90">
        <v>0</v>
      </c>
      <c r="F20" s="24">
        <v>2</v>
      </c>
      <c r="G20" s="69">
        <f t="shared" si="2"/>
        <v>0</v>
      </c>
      <c r="H20" s="24">
        <v>21</v>
      </c>
      <c r="I20" s="69">
        <f t="shared" si="3"/>
        <v>0</v>
      </c>
    </row>
    <row r="21" spans="1:9">
      <c r="A21" s="15" t="s">
        <v>58</v>
      </c>
      <c r="B21" s="24" t="s">
        <v>10</v>
      </c>
      <c r="C21" s="23"/>
      <c r="D21" s="23"/>
      <c r="E21" s="90">
        <v>0</v>
      </c>
      <c r="F21" s="24">
        <v>3</v>
      </c>
      <c r="G21" s="69">
        <f t="shared" si="2"/>
        <v>0</v>
      </c>
      <c r="H21" s="24">
        <v>21</v>
      </c>
      <c r="I21" s="69">
        <f t="shared" si="3"/>
        <v>0</v>
      </c>
    </row>
    <row r="22" spans="1:9">
      <c r="A22" s="15" t="s">
        <v>59</v>
      </c>
      <c r="B22" s="24" t="s">
        <v>10</v>
      </c>
      <c r="C22" s="23"/>
      <c r="D22" s="23"/>
      <c r="E22" s="90">
        <v>0</v>
      </c>
      <c r="F22" s="24">
        <v>32</v>
      </c>
      <c r="G22" s="69">
        <f t="shared" si="2"/>
        <v>0</v>
      </c>
      <c r="H22" s="24">
        <v>21</v>
      </c>
      <c r="I22" s="69">
        <f t="shared" si="3"/>
        <v>0</v>
      </c>
    </row>
    <row r="23" spans="1:9">
      <c r="A23" s="26" t="s">
        <v>60</v>
      </c>
      <c r="B23" s="24" t="s">
        <v>10</v>
      </c>
      <c r="C23" s="23"/>
      <c r="D23" s="23"/>
      <c r="E23" s="90">
        <v>0</v>
      </c>
      <c r="F23" s="24">
        <v>128</v>
      </c>
      <c r="G23" s="69">
        <f t="shared" si="2"/>
        <v>0</v>
      </c>
      <c r="H23" s="24">
        <v>21</v>
      </c>
      <c r="I23" s="69">
        <f>G23*(1+H23/100)</f>
        <v>0</v>
      </c>
    </row>
    <row r="24" spans="1:9">
      <c r="A24" s="15" t="s">
        <v>61</v>
      </c>
      <c r="B24" s="24" t="s">
        <v>10</v>
      </c>
      <c r="C24" s="23"/>
      <c r="D24" s="23"/>
      <c r="E24" s="90">
        <v>0</v>
      </c>
      <c r="F24" s="24">
        <v>268</v>
      </c>
      <c r="G24" s="69">
        <f t="shared" si="2"/>
        <v>0</v>
      </c>
      <c r="H24" s="24">
        <v>21</v>
      </c>
      <c r="I24" s="69">
        <f t="shared" si="3"/>
        <v>0</v>
      </c>
    </row>
    <row r="25" spans="1:9">
      <c r="A25" s="15" t="s">
        <v>62</v>
      </c>
      <c r="B25" s="24" t="s">
        <v>10</v>
      </c>
      <c r="C25" s="23"/>
      <c r="D25" s="23"/>
      <c r="E25" s="90">
        <v>0</v>
      </c>
      <c r="F25" s="24">
        <v>18</v>
      </c>
      <c r="G25" s="69">
        <f t="shared" si="2"/>
        <v>0</v>
      </c>
      <c r="H25" s="24">
        <v>21</v>
      </c>
      <c r="I25" s="69">
        <f t="shared" si="3"/>
        <v>0</v>
      </c>
    </row>
    <row r="26" spans="1:9">
      <c r="A26" s="15" t="s">
        <v>63</v>
      </c>
      <c r="B26" s="24" t="s">
        <v>10</v>
      </c>
      <c r="C26" s="23"/>
      <c r="D26" s="23"/>
      <c r="E26" s="90">
        <v>0</v>
      </c>
      <c r="F26" s="24">
        <v>128</v>
      </c>
      <c r="G26" s="69">
        <f t="shared" si="2"/>
        <v>0</v>
      </c>
      <c r="H26" s="24">
        <v>21</v>
      </c>
      <c r="I26" s="69">
        <f>G26*(1+H26/100)</f>
        <v>0</v>
      </c>
    </row>
    <row r="27" spans="1:9">
      <c r="A27" s="15" t="s">
        <v>64</v>
      </c>
      <c r="B27" s="24" t="s">
        <v>10</v>
      </c>
      <c r="C27" s="23"/>
      <c r="D27" s="23"/>
      <c r="E27" s="90">
        <v>0</v>
      </c>
      <c r="F27" s="24">
        <v>8</v>
      </c>
      <c r="G27" s="69">
        <f t="shared" si="2"/>
        <v>0</v>
      </c>
      <c r="H27" s="24">
        <v>21</v>
      </c>
      <c r="I27" s="69">
        <f t="shared" si="3"/>
        <v>0</v>
      </c>
    </row>
    <row r="28" spans="1:9">
      <c r="A28" s="15" t="s">
        <v>65</v>
      </c>
      <c r="B28" s="24" t="s">
        <v>10</v>
      </c>
      <c r="C28" s="23"/>
      <c r="D28" s="23"/>
      <c r="E28" s="90">
        <v>0</v>
      </c>
      <c r="F28" s="24">
        <v>16</v>
      </c>
      <c r="G28" s="69">
        <f t="shared" si="2"/>
        <v>0</v>
      </c>
      <c r="H28" s="24">
        <v>21</v>
      </c>
      <c r="I28" s="69">
        <f t="shared" si="3"/>
        <v>0</v>
      </c>
    </row>
    <row r="29" spans="1:9">
      <c r="A29" s="15" t="s">
        <v>66</v>
      </c>
      <c r="B29" s="24" t="s">
        <v>10</v>
      </c>
      <c r="C29" s="23"/>
      <c r="D29" s="23"/>
      <c r="E29" s="90">
        <v>0</v>
      </c>
      <c r="F29" s="24">
        <v>17</v>
      </c>
      <c r="G29" s="69">
        <f t="shared" si="2"/>
        <v>0</v>
      </c>
      <c r="H29" s="24">
        <v>21</v>
      </c>
      <c r="I29" s="69">
        <f t="shared" si="3"/>
        <v>0</v>
      </c>
    </row>
    <row r="30" spans="1:9">
      <c r="A30" s="15" t="s">
        <v>67</v>
      </c>
      <c r="B30" s="24" t="s">
        <v>10</v>
      </c>
      <c r="C30" s="23"/>
      <c r="D30" s="23"/>
      <c r="E30" s="90">
        <v>0</v>
      </c>
      <c r="F30" s="24">
        <v>13</v>
      </c>
      <c r="G30" s="69">
        <f t="shared" si="2"/>
        <v>0</v>
      </c>
      <c r="H30" s="24">
        <v>21</v>
      </c>
      <c r="I30" s="69">
        <f t="shared" si="3"/>
        <v>0</v>
      </c>
    </row>
    <row r="31" spans="1:9">
      <c r="A31" s="15" t="s">
        <v>68</v>
      </c>
      <c r="B31" s="24" t="s">
        <v>10</v>
      </c>
      <c r="C31" s="23"/>
      <c r="D31" s="23"/>
      <c r="E31" s="90">
        <v>0</v>
      </c>
      <c r="F31" s="24">
        <v>2</v>
      </c>
      <c r="G31" s="69">
        <f t="shared" si="2"/>
        <v>0</v>
      </c>
      <c r="H31" s="24">
        <v>21</v>
      </c>
      <c r="I31" s="69">
        <f t="shared" si="3"/>
        <v>0</v>
      </c>
    </row>
    <row r="32" spans="1:9">
      <c r="A32" s="15" t="s">
        <v>69</v>
      </c>
      <c r="B32" s="24" t="s">
        <v>10</v>
      </c>
      <c r="C32" s="23"/>
      <c r="D32" s="23"/>
      <c r="E32" s="90">
        <v>0</v>
      </c>
      <c r="F32" s="24">
        <v>4</v>
      </c>
      <c r="G32" s="69">
        <f t="shared" si="2"/>
        <v>0</v>
      </c>
      <c r="H32" s="24">
        <v>21</v>
      </c>
      <c r="I32" s="69">
        <f t="shared" si="3"/>
        <v>0</v>
      </c>
    </row>
    <row r="33" spans="1:9">
      <c r="A33" s="15" t="s">
        <v>70</v>
      </c>
      <c r="B33" s="24" t="s">
        <v>10</v>
      </c>
      <c r="C33" s="23"/>
      <c r="D33" s="23"/>
      <c r="E33" s="90">
        <v>0</v>
      </c>
      <c r="F33" s="24">
        <v>3</v>
      </c>
      <c r="G33" s="69">
        <f t="shared" si="2"/>
        <v>0</v>
      </c>
      <c r="H33" s="24">
        <v>21</v>
      </c>
      <c r="I33" s="69">
        <f t="shared" si="3"/>
        <v>0</v>
      </c>
    </row>
    <row r="34" spans="1:9">
      <c r="A34" s="15" t="s">
        <v>71</v>
      </c>
      <c r="B34" s="24" t="s">
        <v>29</v>
      </c>
      <c r="C34" s="23"/>
      <c r="D34" s="23"/>
      <c r="E34" s="90">
        <v>0</v>
      </c>
      <c r="F34" s="24">
        <v>90</v>
      </c>
      <c r="G34" s="69">
        <f t="shared" si="2"/>
        <v>0</v>
      </c>
      <c r="H34" s="24">
        <v>21</v>
      </c>
      <c r="I34" s="69">
        <f t="shared" si="3"/>
        <v>0</v>
      </c>
    </row>
    <row r="35" spans="1:9">
      <c r="A35" s="15" t="s">
        <v>72</v>
      </c>
      <c r="B35" s="24" t="s">
        <v>25</v>
      </c>
      <c r="C35" s="23"/>
      <c r="D35" s="23"/>
      <c r="E35" s="90">
        <v>0</v>
      </c>
      <c r="F35" s="24">
        <v>1</v>
      </c>
      <c r="G35" s="69">
        <f t="shared" si="2"/>
        <v>0</v>
      </c>
      <c r="H35" s="24">
        <v>21</v>
      </c>
      <c r="I35" s="69">
        <f t="shared" si="3"/>
        <v>0</v>
      </c>
    </row>
    <row r="36" spans="1:9">
      <c r="A36" s="15" t="s">
        <v>73</v>
      </c>
      <c r="B36" s="24" t="s">
        <v>29</v>
      </c>
      <c r="C36" s="23"/>
      <c r="D36" s="23"/>
      <c r="E36" s="90">
        <v>0</v>
      </c>
      <c r="F36" s="24">
        <v>740</v>
      </c>
      <c r="G36" s="69">
        <f t="shared" si="2"/>
        <v>0</v>
      </c>
      <c r="H36" s="24">
        <v>21</v>
      </c>
      <c r="I36" s="69">
        <f t="shared" si="3"/>
        <v>0</v>
      </c>
    </row>
    <row r="37" spans="1:9">
      <c r="A37" s="15" t="s">
        <v>74</v>
      </c>
      <c r="B37" s="24" t="s">
        <v>10</v>
      </c>
      <c r="C37" s="23"/>
      <c r="D37" s="23"/>
      <c r="E37" s="90">
        <v>0</v>
      </c>
      <c r="F37" s="24">
        <v>236</v>
      </c>
      <c r="G37" s="69">
        <f t="shared" si="2"/>
        <v>0</v>
      </c>
      <c r="H37" s="24">
        <v>21</v>
      </c>
      <c r="I37" s="69">
        <f t="shared" si="3"/>
        <v>0</v>
      </c>
    </row>
    <row r="38" spans="1:9">
      <c r="A38" s="17" t="s">
        <v>75</v>
      </c>
      <c r="B38" s="24" t="s">
        <v>25</v>
      </c>
      <c r="C38" s="23">
        <v>5000</v>
      </c>
      <c r="D38" s="23">
        <v>1</v>
      </c>
      <c r="E38" s="90">
        <v>0</v>
      </c>
      <c r="F38" s="24">
        <v>1</v>
      </c>
      <c r="G38" s="69">
        <f t="shared" si="2"/>
        <v>0</v>
      </c>
      <c r="H38" s="24">
        <v>21</v>
      </c>
      <c r="I38" s="69">
        <f t="shared" si="3"/>
        <v>0</v>
      </c>
    </row>
    <row r="39" spans="1:9">
      <c r="A39" s="17"/>
      <c r="B39" s="24"/>
      <c r="C39" s="23"/>
      <c r="D39" s="23"/>
      <c r="E39" s="66"/>
      <c r="F39" s="24"/>
      <c r="G39" s="69"/>
      <c r="H39" s="24"/>
      <c r="I39" s="69"/>
    </row>
    <row r="40" spans="1:9" ht="15.75">
      <c r="A40" s="8" t="s">
        <v>26</v>
      </c>
      <c r="B40" s="11"/>
      <c r="C40" s="1"/>
      <c r="D40" s="1"/>
      <c r="E40" s="64"/>
      <c r="F40" s="11"/>
      <c r="G40" s="58">
        <f>SUM(G17:G38)</f>
        <v>0</v>
      </c>
      <c r="H40" s="2"/>
      <c r="I40" s="74">
        <f>SUM(I17:I38)</f>
        <v>0</v>
      </c>
    </row>
    <row r="41" spans="1:9" ht="15.75">
      <c r="A41" s="8"/>
      <c r="B41" s="11"/>
      <c r="C41" s="1"/>
      <c r="D41" s="1"/>
      <c r="E41" s="64"/>
      <c r="F41" s="11"/>
      <c r="G41" s="58"/>
      <c r="H41" s="2"/>
      <c r="I41" s="58"/>
    </row>
    <row r="42" spans="1:9" ht="15.75">
      <c r="A42" s="5" t="s">
        <v>27</v>
      </c>
      <c r="B42" s="6"/>
      <c r="C42" s="13"/>
      <c r="D42" s="13"/>
      <c r="E42" s="65"/>
      <c r="F42" s="6"/>
      <c r="G42" s="60"/>
      <c r="H42" s="6"/>
      <c r="I42" s="60"/>
    </row>
    <row r="43" spans="1:9">
      <c r="A43" s="17" t="s">
        <v>28</v>
      </c>
      <c r="B43" s="24" t="s">
        <v>29</v>
      </c>
      <c r="C43" s="23">
        <v>16</v>
      </c>
      <c r="D43" s="23">
        <v>1</v>
      </c>
      <c r="E43" s="90">
        <v>0</v>
      </c>
      <c r="F43" s="24">
        <v>3500</v>
      </c>
      <c r="G43" s="69">
        <f t="shared" ref="G43:G51" si="4">E43*F43</f>
        <v>0</v>
      </c>
      <c r="H43" s="24">
        <v>21</v>
      </c>
      <c r="I43" s="69">
        <f t="shared" ref="I43:I51" si="5">G43*(1+H43/100)</f>
        <v>0</v>
      </c>
    </row>
    <row r="44" spans="1:9">
      <c r="A44" s="17" t="s">
        <v>76</v>
      </c>
      <c r="B44" s="24" t="s">
        <v>29</v>
      </c>
      <c r="C44" s="23"/>
      <c r="D44" s="23"/>
      <c r="E44" s="90">
        <v>0</v>
      </c>
      <c r="F44" s="24">
        <v>400</v>
      </c>
      <c r="G44" s="69">
        <f t="shared" si="4"/>
        <v>0</v>
      </c>
      <c r="H44" s="24">
        <v>21</v>
      </c>
      <c r="I44" s="69">
        <f t="shared" si="5"/>
        <v>0</v>
      </c>
    </row>
    <row r="45" spans="1:9">
      <c r="A45" s="17" t="s">
        <v>77</v>
      </c>
      <c r="B45" s="24" t="s">
        <v>10</v>
      </c>
      <c r="C45" s="23"/>
      <c r="D45" s="23"/>
      <c r="E45" s="90">
        <v>0</v>
      </c>
      <c r="F45" s="24">
        <v>7</v>
      </c>
      <c r="G45" s="69">
        <f t="shared" si="4"/>
        <v>0</v>
      </c>
      <c r="H45" s="24">
        <v>21</v>
      </c>
      <c r="I45" s="69">
        <f t="shared" si="5"/>
        <v>0</v>
      </c>
    </row>
    <row r="46" spans="1:9">
      <c r="A46" s="17" t="s">
        <v>31</v>
      </c>
      <c r="B46" s="24" t="s">
        <v>10</v>
      </c>
      <c r="C46" s="23"/>
      <c r="D46" s="23"/>
      <c r="E46" s="90">
        <v>0</v>
      </c>
      <c r="F46" s="24">
        <v>1</v>
      </c>
      <c r="G46" s="69">
        <f t="shared" si="4"/>
        <v>0</v>
      </c>
      <c r="H46" s="24">
        <v>21</v>
      </c>
      <c r="I46" s="69">
        <f t="shared" si="5"/>
        <v>0</v>
      </c>
    </row>
    <row r="47" spans="1:9">
      <c r="A47" s="17" t="s">
        <v>78</v>
      </c>
      <c r="B47" s="24" t="s">
        <v>29</v>
      </c>
      <c r="C47" s="23"/>
      <c r="D47" s="23"/>
      <c r="E47" s="90">
        <v>0</v>
      </c>
      <c r="F47" s="24">
        <v>830</v>
      </c>
      <c r="G47" s="69">
        <f>E47*F47</f>
        <v>0</v>
      </c>
      <c r="H47" s="24">
        <v>21</v>
      </c>
      <c r="I47" s="69">
        <f>G47*(1+H47/100)</f>
        <v>0</v>
      </c>
    </row>
    <row r="48" spans="1:9">
      <c r="A48" s="17" t="s">
        <v>79</v>
      </c>
      <c r="B48" s="24" t="s">
        <v>10</v>
      </c>
      <c r="C48" s="23"/>
      <c r="D48" s="23"/>
      <c r="E48" s="90">
        <v>0</v>
      </c>
      <c r="F48" s="24">
        <v>128</v>
      </c>
      <c r="G48" s="69">
        <f t="shared" si="4"/>
        <v>0</v>
      </c>
      <c r="H48" s="24">
        <v>21</v>
      </c>
      <c r="I48" s="69">
        <f t="shared" si="5"/>
        <v>0</v>
      </c>
    </row>
    <row r="49" spans="1:9">
      <c r="A49" s="17" t="s">
        <v>80</v>
      </c>
      <c r="B49" s="24" t="s">
        <v>10</v>
      </c>
      <c r="C49" s="23">
        <v>50</v>
      </c>
      <c r="D49" s="23">
        <v>1</v>
      </c>
      <c r="E49" s="90">
        <v>0</v>
      </c>
      <c r="F49" s="24">
        <v>268</v>
      </c>
      <c r="G49" s="69">
        <f t="shared" si="4"/>
        <v>0</v>
      </c>
      <c r="H49" s="24">
        <v>21</v>
      </c>
      <c r="I49" s="69">
        <f t="shared" si="5"/>
        <v>0</v>
      </c>
    </row>
    <row r="50" spans="1:9" ht="24.75">
      <c r="A50" s="27" t="s">
        <v>81</v>
      </c>
      <c r="B50" s="24" t="s">
        <v>82</v>
      </c>
      <c r="C50" s="23"/>
      <c r="D50" s="23"/>
      <c r="E50" s="90">
        <v>0</v>
      </c>
      <c r="F50" s="24">
        <v>56</v>
      </c>
      <c r="G50" s="69">
        <f t="shared" si="4"/>
        <v>0</v>
      </c>
      <c r="H50" s="24">
        <v>21</v>
      </c>
      <c r="I50" s="69">
        <f t="shared" si="5"/>
        <v>0</v>
      </c>
    </row>
    <row r="51" spans="1:9">
      <c r="A51" s="17" t="s">
        <v>35</v>
      </c>
      <c r="B51" s="24" t="s">
        <v>10</v>
      </c>
      <c r="C51" s="23">
        <v>98</v>
      </c>
      <c r="D51" s="23">
        <v>1</v>
      </c>
      <c r="E51" s="90">
        <v>0</v>
      </c>
      <c r="F51" s="24">
        <v>134</v>
      </c>
      <c r="G51" s="69">
        <f t="shared" si="4"/>
        <v>0</v>
      </c>
      <c r="H51" s="24">
        <v>21</v>
      </c>
      <c r="I51" s="69">
        <f t="shared" si="5"/>
        <v>0</v>
      </c>
    </row>
    <row r="52" spans="1:9" ht="15.75">
      <c r="A52" s="23"/>
      <c r="B52" s="11"/>
      <c r="C52" s="1"/>
      <c r="D52" s="1"/>
      <c r="E52" s="64"/>
      <c r="F52" s="11"/>
      <c r="G52" s="57"/>
      <c r="H52" s="11"/>
      <c r="I52" s="57"/>
    </row>
    <row r="53" spans="1:9" ht="15.75">
      <c r="A53" s="8" t="s">
        <v>36</v>
      </c>
      <c r="B53" s="11"/>
      <c r="C53" s="1"/>
      <c r="D53" s="1"/>
      <c r="E53" s="64"/>
      <c r="F53" s="11"/>
      <c r="G53" s="58">
        <f>SUM(G43:G51)</f>
        <v>0</v>
      </c>
      <c r="H53" s="2"/>
      <c r="I53" s="74">
        <f>SUM(I43:I51)</f>
        <v>0</v>
      </c>
    </row>
    <row r="54" spans="1:9" ht="15.75">
      <c r="A54" s="1"/>
      <c r="B54" s="11"/>
      <c r="C54" s="1"/>
      <c r="D54" s="1"/>
      <c r="E54" s="64"/>
      <c r="F54" s="11"/>
      <c r="G54" s="57"/>
      <c r="H54" s="11"/>
      <c r="I54" s="57"/>
    </row>
    <row r="55" spans="1:9" ht="15.75">
      <c r="A55" s="5" t="s">
        <v>37</v>
      </c>
      <c r="B55" s="6"/>
      <c r="C55" s="13"/>
      <c r="D55" s="13"/>
      <c r="E55" s="65"/>
      <c r="F55" s="6"/>
      <c r="G55" s="60"/>
      <c r="H55" s="6"/>
      <c r="I55" s="60"/>
    </row>
    <row r="56" spans="1:9">
      <c r="A56" s="17" t="s">
        <v>38</v>
      </c>
      <c r="B56" s="24" t="s">
        <v>10</v>
      </c>
      <c r="C56" s="23"/>
      <c r="D56" s="23"/>
      <c r="E56" s="90">
        <v>0</v>
      </c>
      <c r="F56" s="24">
        <v>2</v>
      </c>
      <c r="G56" s="69">
        <f>E56*F56</f>
        <v>0</v>
      </c>
      <c r="H56" s="24">
        <v>21</v>
      </c>
      <c r="I56" s="69">
        <f>G56*(1+H56/100)</f>
        <v>0</v>
      </c>
    </row>
    <row r="57" spans="1:9">
      <c r="A57" s="17" t="s">
        <v>83</v>
      </c>
      <c r="B57" s="24" t="s">
        <v>10</v>
      </c>
      <c r="C57" s="23"/>
      <c r="D57" s="23"/>
      <c r="E57" s="90">
        <v>0</v>
      </c>
      <c r="F57" s="24">
        <v>27</v>
      </c>
      <c r="G57" s="69">
        <f>E57*F57</f>
        <v>0</v>
      </c>
      <c r="H57" s="24">
        <v>21</v>
      </c>
      <c r="I57" s="69">
        <f>G57*(1+H57/100)</f>
        <v>0</v>
      </c>
    </row>
    <row r="58" spans="1:9">
      <c r="A58" s="17" t="s">
        <v>84</v>
      </c>
      <c r="B58" s="24" t="s">
        <v>40</v>
      </c>
      <c r="C58" s="23"/>
      <c r="D58" s="23"/>
      <c r="E58" s="90">
        <v>0</v>
      </c>
      <c r="F58" s="24">
        <v>27</v>
      </c>
      <c r="G58" s="69">
        <f>E58*F58</f>
        <v>0</v>
      </c>
      <c r="H58" s="24">
        <v>21</v>
      </c>
      <c r="I58" s="69">
        <f>G58*(1+H58/100)</f>
        <v>0</v>
      </c>
    </row>
    <row r="59" spans="1:9">
      <c r="A59" s="17" t="s">
        <v>39</v>
      </c>
      <c r="B59" s="24" t="s">
        <v>40</v>
      </c>
      <c r="C59" s="23"/>
      <c r="D59" s="23"/>
      <c r="E59" s="90">
        <v>0</v>
      </c>
      <c r="F59" s="24">
        <v>1</v>
      </c>
      <c r="G59" s="69">
        <f>E59*F59</f>
        <v>0</v>
      </c>
      <c r="H59" s="24">
        <v>21</v>
      </c>
      <c r="I59" s="69">
        <f>G59*(1+H59/100)</f>
        <v>0</v>
      </c>
    </row>
    <row r="60" spans="1:9" ht="15.75">
      <c r="A60" s="23"/>
      <c r="B60" s="11"/>
      <c r="C60" s="1"/>
      <c r="D60" s="1"/>
      <c r="E60" s="22"/>
      <c r="F60" s="11"/>
      <c r="G60" s="57"/>
      <c r="H60" s="11"/>
      <c r="I60" s="57"/>
    </row>
    <row r="61" spans="1:9" ht="15.75">
      <c r="A61" s="8" t="s">
        <v>41</v>
      </c>
      <c r="B61" s="11"/>
      <c r="C61" s="1"/>
      <c r="D61" s="1"/>
      <c r="E61" s="22"/>
      <c r="F61" s="11"/>
      <c r="G61" s="58">
        <f>SUM(G56:G59)</f>
        <v>0</v>
      </c>
      <c r="H61" s="2"/>
      <c r="I61" s="74">
        <f>SUM(I56:I59)</f>
        <v>0</v>
      </c>
    </row>
    <row r="62" spans="1:9" ht="15.75">
      <c r="A62" s="1"/>
      <c r="B62" s="11"/>
      <c r="C62" s="1"/>
      <c r="D62" s="1"/>
      <c r="E62" s="22"/>
      <c r="F62" s="11"/>
      <c r="G62" s="57"/>
      <c r="H62" s="11"/>
      <c r="I62" s="57"/>
    </row>
    <row r="63" spans="1:9" ht="18.75">
      <c r="A63" s="77" t="s">
        <v>42</v>
      </c>
      <c r="B63" s="84"/>
      <c r="C63" s="77"/>
      <c r="D63" s="77"/>
      <c r="E63" s="85"/>
      <c r="F63" s="84"/>
      <c r="G63" s="88">
        <f>SUM(G40,G53,G14,G61)</f>
        <v>0</v>
      </c>
      <c r="H63" s="84"/>
      <c r="I63" s="88">
        <f>SUM(I40,I61,I53,I14)</f>
        <v>0</v>
      </c>
    </row>
  </sheetData>
  <sheetProtection sheet="1" objects="1" scenarios="1"/>
  <protectedRanges>
    <protectedRange sqref="E56:E59 E43:E51 E17:E38 E4:E12" name="Oblast1"/>
  </protectedRanges>
  <pageMargins left="0.25" right="0.25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Krycí list_souhrn</vt:lpstr>
      <vt:lpstr>Karlovarska</vt:lpstr>
      <vt:lpstr>DM</vt:lpstr>
      <vt:lpstr>Skretova</vt:lpstr>
      <vt:lpstr>Krimice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Kronďák</dc:creator>
  <cp:lastModifiedBy>Jan Kronďák</cp:lastModifiedBy>
  <cp:lastPrinted>2015-08-03T11:55:17Z</cp:lastPrinted>
  <dcterms:created xsi:type="dcterms:W3CDTF">2015-08-03T11:10:22Z</dcterms:created>
  <dcterms:modified xsi:type="dcterms:W3CDTF">2015-08-03T11:55:23Z</dcterms:modified>
</cp:coreProperties>
</file>